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D:\sync\POINT-FutureHub\Nabava_opreme_i_usluga\Nabava_radova_za_adaptaciju_zgrade\"/>
    </mc:Choice>
  </mc:AlternateContent>
  <xr:revisionPtr revIDLastSave="0" documentId="13_ncr:1_{9B4BD070-FE47-4D98-A562-D2566DB8221D}" xr6:coauthVersionLast="46" xr6:coauthVersionMax="46" xr10:uidLastSave="{00000000-0000-0000-0000-000000000000}"/>
  <bookViews>
    <workbookView xWindow="-108" yWindow="-108" windowWidth="23256" windowHeight="13176" tabRatio="500" firstSheet="1" activeTab="1" xr2:uid="{00000000-000D-0000-FFFF-FFFF00000000}"/>
  </bookViews>
  <sheets>
    <sheet name="NASLOV I REKAPITULACIJA " sheetId="1" r:id="rId1"/>
    <sheet name="P 1,2,3_6 Gradje. obrtni." sheetId="2" r:id="rId2"/>
    <sheet name="P 4_6 Elektroinstalacije" sheetId="3" r:id="rId3"/>
    <sheet name="P 5_6 Strojarske termotehnicke" sheetId="4" r:id="rId4"/>
    <sheet name="P 6_6 Hidroinstalacije" sheetId="5" r:id="rId5"/>
  </sheets>
  <externalReferences>
    <externalReference r:id="rId6"/>
  </externalReferences>
  <definedNames>
    <definedName name="_xlnm.Print_Titles" localSheetId="0">'NASLOV I REKAPITULACIJA '!$60:$63</definedName>
    <definedName name="_xlnm.Print_Titles" localSheetId="1">'P 1,2,3_6 Gradje. obrtni.'!$57:$62</definedName>
    <definedName name="_xlnm.Print_Titles" localSheetId="2">'P 4_6 Elektroinstalacije'!$55:$61</definedName>
    <definedName name="_xlnm.Print_Area" localSheetId="0">'NASLOV I REKAPITULACIJA '!$A$1:$F$250</definedName>
    <definedName name="_xlnm.Print_Area" localSheetId="1">'P 1,2,3_6 Gradje. obrtni.'!$A$1:$F$125</definedName>
    <definedName name="VENTILI">[1]PODACI!$I$6:$J$22</definedName>
    <definedName name="VENTILI2">[1]PODACI!$K$6:$L$21</definedName>
    <definedName name="VENTILI3">[1]PODACI!$M$6:$N$21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47" i="5" l="1"/>
  <c r="F45" i="5"/>
  <c r="F43" i="5"/>
  <c r="F39" i="5"/>
  <c r="F37" i="5"/>
  <c r="F35" i="5"/>
  <c r="F26" i="5"/>
  <c r="F17" i="5"/>
  <c r="F11" i="5"/>
  <c r="F50" i="5" s="1"/>
  <c r="F58" i="5" s="1"/>
  <c r="F61" i="5" s="1"/>
  <c r="F64" i="4"/>
  <c r="F67" i="4" s="1"/>
  <c r="F86" i="4" s="1"/>
  <c r="F54" i="4"/>
  <c r="F51" i="4"/>
  <c r="F49" i="4"/>
  <c r="F48" i="4"/>
  <c r="F57" i="4" s="1"/>
  <c r="E83" i="4" s="1"/>
  <c r="E94" i="4" s="1"/>
  <c r="F47" i="4"/>
  <c r="F46" i="4"/>
  <c r="F42" i="4"/>
  <c r="F36" i="4"/>
  <c r="F28" i="4"/>
  <c r="F22" i="4"/>
  <c r="F14" i="4"/>
  <c r="F201" i="3"/>
  <c r="F194" i="3"/>
  <c r="F187" i="3"/>
  <c r="F178" i="3"/>
  <c r="F171" i="3"/>
  <c r="F164" i="3"/>
  <c r="F157" i="3"/>
  <c r="F150" i="3"/>
  <c r="F203" i="3" s="1"/>
  <c r="F205" i="3" s="1"/>
  <c r="F134" i="3"/>
  <c r="F133" i="3"/>
  <c r="F132" i="3"/>
  <c r="F131" i="3"/>
  <c r="F130" i="3"/>
  <c r="F129" i="3"/>
  <c r="F128" i="3"/>
  <c r="F127" i="3"/>
  <c r="F125" i="3"/>
  <c r="F123" i="3"/>
  <c r="F122" i="3"/>
  <c r="F121" i="3"/>
  <c r="F120" i="3"/>
  <c r="F119" i="3"/>
  <c r="F118" i="3"/>
  <c r="F137" i="3" s="1"/>
  <c r="F103" i="3"/>
  <c r="F97" i="3"/>
  <c r="F91" i="3"/>
  <c r="F87" i="3"/>
  <c r="F82" i="3"/>
  <c r="F106" i="3" s="1"/>
  <c r="F81" i="3"/>
  <c r="F80" i="3"/>
  <c r="F75" i="3"/>
  <c r="F74" i="3"/>
  <c r="F73" i="3"/>
  <c r="F72" i="3"/>
  <c r="F71" i="3"/>
  <c r="F70" i="3"/>
  <c r="F69" i="3"/>
  <c r="F68" i="3"/>
  <c r="B120" i="2"/>
  <c r="B119" i="2"/>
  <c r="A119" i="2"/>
  <c r="B104" i="2"/>
  <c r="B121" i="2" s="1"/>
  <c r="A104" i="2"/>
  <c r="A121" i="2" s="1"/>
  <c r="F101" i="2"/>
  <c r="F100" i="2"/>
  <c r="F99" i="2"/>
  <c r="F104" i="2" s="1"/>
  <c r="F121" i="2" s="1"/>
  <c r="F93" i="2"/>
  <c r="A92" i="2"/>
  <c r="B86" i="2"/>
  <c r="A86" i="2"/>
  <c r="A120" i="2" s="1"/>
  <c r="F84" i="2"/>
  <c r="F86" i="2" s="1"/>
  <c r="F120" i="2" s="1"/>
  <c r="B76" i="2"/>
  <c r="A76" i="2"/>
  <c r="F74" i="2"/>
  <c r="F71" i="2"/>
  <c r="F70" i="2"/>
  <c r="F76" i="2" s="1"/>
  <c r="F119" i="2" s="1"/>
  <c r="E59" i="2"/>
  <c r="E58" i="2"/>
  <c r="C36" i="2"/>
  <c r="E19" i="2"/>
  <c r="E17" i="2"/>
  <c r="A172" i="1"/>
  <c r="B149" i="1"/>
  <c r="A149" i="1"/>
  <c r="B142" i="1"/>
  <c r="A142" i="1"/>
  <c r="B135" i="1"/>
  <c r="A135" i="1"/>
  <c r="A128" i="1"/>
  <c r="A125" i="1"/>
  <c r="B78" i="1"/>
  <c r="E62" i="1"/>
  <c r="E61" i="1"/>
  <c r="F143" i="1" l="1"/>
  <c r="E98" i="4"/>
  <c r="E96" i="4"/>
  <c r="F123" i="2"/>
  <c r="E210" i="3"/>
  <c r="E214" i="3" s="1"/>
  <c r="F136" i="1" s="1"/>
  <c r="F214" i="3"/>
  <c r="F63" i="5"/>
  <c r="F65" i="5" s="1"/>
  <c r="F150" i="1"/>
  <c r="F129" i="1" l="1"/>
  <c r="F124" i="2"/>
  <c r="F125" i="2" s="1"/>
  <c r="F137" i="1"/>
  <c r="F138" i="1" s="1"/>
  <c r="F156" i="1"/>
  <c r="F151" i="1"/>
  <c r="F152" i="1" s="1"/>
  <c r="F144" i="1"/>
  <c r="F145" i="1" s="1"/>
  <c r="F131" i="1" l="1"/>
  <c r="F130" i="1"/>
  <c r="F157" i="1"/>
  <c r="F158" i="1" s="1"/>
</calcChain>
</file>

<file path=xl/sharedStrings.xml><?xml version="1.0" encoding="utf-8"?>
<sst xmlns="http://schemas.openxmlformats.org/spreadsheetml/2006/main" count="581" uniqueCount="376">
  <si>
    <t>OVLAŠTENA  TVRTKA:</t>
  </si>
  <si>
    <t>NAZIV/ IME INVESTITORA:</t>
  </si>
  <si>
    <t>Udruga „Promicanje obrazovanja, informiranja, novinarstva i tehnologija“</t>
  </si>
  <si>
    <t>OIB:</t>
  </si>
  <si>
    <t>KONTAKT:</t>
  </si>
  <si>
    <t>+385 92 2333 308</t>
  </si>
  <si>
    <t>NAZIV GRAĐEVINE:</t>
  </si>
  <si>
    <t xml:space="preserve">REKONSTRUKCIJA POSTOJEĆE GRAĐEVINE
(Za potrebe društvenog centra Future Hub Križevci) </t>
  </si>
  <si>
    <t>LOKACIJA GRAĐEVINE:</t>
  </si>
  <si>
    <t>48260 KRIŽEVCI, Trg svetog Florijana
KO. KRIŽEVCI, KČB. 1566, ZKUL. 8707</t>
  </si>
  <si>
    <t>RAZINA OBRADE PROJEKTA:</t>
  </si>
  <si>
    <t>ZA IZVOĐENJE</t>
  </si>
  <si>
    <t>VRSTA/ ODREDNICA PROJEKTA:</t>
  </si>
  <si>
    <t>TROŠKOVNICI PROJEKTIRANIH RADOVA</t>
  </si>
  <si>
    <t>1. UPORABNA CIJELINA 1A</t>
  </si>
  <si>
    <t>3.IZVOD IZ UKUPNOG TROŠKOVNIKA</t>
  </si>
  <si>
    <t>P 1,2,3_6. GRAĐEVINSKO OBRTNIČKI RADOVI</t>
  </si>
  <si>
    <t>P 4_6 ELEKTROTEHNIČKI RADOVI</t>
  </si>
  <si>
    <t>P 5 i 6_6  STROJARSKII RADOVI</t>
  </si>
  <si>
    <t>GLAVNI PROJEKTANT:</t>
  </si>
  <si>
    <t>MARTINA KAŠIK dipl.ing.arh.</t>
  </si>
  <si>
    <t>PROJEKTANTI/ IZRADILI:</t>
  </si>
  <si>
    <t xml:space="preserve">P 1,2,3_6 MARTINA KAŠIK dipl.ing.arh.
             MARKO KAŠIK dipl.ing.građ.                        </t>
  </si>
  <si>
    <t>P 4_6      ANTON BETI dipl.ing.el.</t>
  </si>
  <si>
    <t>P 5 i 6_6 DUBRAVKO RUKLIN ing.stroj.</t>
  </si>
  <si>
    <t>TD:</t>
  </si>
  <si>
    <t>27/20</t>
  </si>
  <si>
    <t>ZOP:</t>
  </si>
  <si>
    <t>27-20</t>
  </si>
  <si>
    <t>MJESTO I DATUM:</t>
  </si>
  <si>
    <t xml:space="preserve">KRIŽEVCI, 12/ 2020                 </t>
  </si>
  <si>
    <t>DIREKTOR:</t>
  </si>
  <si>
    <t>MARKO KAŠIK dipl.ing.građ.</t>
  </si>
  <si>
    <t>Investitor:</t>
  </si>
  <si>
    <t>Udruga P.O.I.N.T.</t>
  </si>
  <si>
    <t>Građevina:</t>
  </si>
  <si>
    <t>REKONSTRUKCIJA POSTOJEĆE GRAĐEVINE</t>
  </si>
  <si>
    <t>Lokacija:</t>
  </si>
  <si>
    <t>KO. KRIŽEVCI, KČB. 1566, ZKUL. 8707</t>
  </si>
  <si>
    <t>Mjesto i datum:</t>
  </si>
  <si>
    <t>0</t>
  </si>
  <si>
    <t>SADRŽAJ MAPE</t>
  </si>
  <si>
    <t>1</t>
  </si>
  <si>
    <t>SVEUKUPNA RKAPITULACIJA</t>
  </si>
  <si>
    <t>2</t>
  </si>
  <si>
    <t>4-7</t>
  </si>
  <si>
    <t>3.</t>
  </si>
  <si>
    <t>broj listova</t>
  </si>
  <si>
    <t>P 1,2,3_ 6.</t>
  </si>
  <si>
    <t>GRAĐEVINSKO OBRTNIČKI RADOVI</t>
  </si>
  <si>
    <t>1 - 5</t>
  </si>
  <si>
    <t>P 4_6</t>
  </si>
  <si>
    <t>ELEKTROTEHNIČKI RADOVI</t>
  </si>
  <si>
    <t>1 - 11</t>
  </si>
  <si>
    <t>P 5_6</t>
  </si>
  <si>
    <t>STROJARSKI RADOVI (Termotermičke instalacije)</t>
  </si>
  <si>
    <t>1 -4</t>
  </si>
  <si>
    <t>P 6_6</t>
  </si>
  <si>
    <t>STROJARSKI RADOVI (Hidroinstalacije)</t>
  </si>
  <si>
    <t>1 - 3</t>
  </si>
  <si>
    <t>SVEUKUPNA REKAPITULACIJA</t>
  </si>
  <si>
    <t>GRAĐEVINSKO OBRTNIČKI</t>
  </si>
  <si>
    <t>UKUPNO kN:</t>
  </si>
  <si>
    <t>PDV kN:</t>
  </si>
  <si>
    <t>SVEUKUPNO kN:</t>
  </si>
  <si>
    <t xml:space="preserve"> OPĆI I POSEBNI UVJETI  </t>
  </si>
  <si>
    <t xml:space="preserve"> Ovi opći uvjeti su sastavni dio svih troškovnika prema ovom projektu i u svemu ih se treba pridržavati, osim ako u stavci troškovnika to nije drugačije navedeno.</t>
  </si>
  <si>
    <t xml:space="preserve"> Prije izrade ponude izvoditelj je dužan pregledati lokaciju budućeg gradilišta, radi ocjene uvjeta za organizaciju gradilišta i organizaciju izvedbe radova kao i svu projektnu dokumentaciju.</t>
  </si>
  <si>
    <t xml:space="preserve"> Ovaj troškovnik je napravljen na temelju Glavnog projekta.</t>
  </si>
  <si>
    <t xml:space="preserve"> Sve dimenzije prema projektu je potrebno provjeriti i uskladiti na licu mjesta, prema stvarnom stanju u dogovoru sa nadzornim inženjerom.</t>
  </si>
  <si>
    <t>Investitor je dužan tijekom građenja osigurati stručni nadzor izvedbe za građevinu u cijelosti i u pojedinim segmentima.</t>
  </si>
  <si>
    <t>Ponuda mora biti izrađena na temelju danih podloga, kompletna i usuglašena s projektom.</t>
  </si>
  <si>
    <t xml:space="preserve"> Izvođač je dužan prije početka radova proučiti projektnu dokumentaciju i o svim eventualnim primjedbama i uočenim nedostacima obavijestiti investitora odnosno nadzornog inženjera i projektanta.</t>
  </si>
  <si>
    <t xml:space="preserve"> Eventualne izmjene materijala ili načina izvedbe tijekom gradnje moraju se izvršiti isključivo pismenim dogovorom s projektantom i nadzornim inženjerom. </t>
  </si>
  <si>
    <t xml:space="preserve"> Osim toga, izvođač je obvezan pridržavati se uputa projektanta/ nadzora u svim pitanjima koja se odnose na izbor i obradu materijala i način izvedbe pojedinih detalja, ukoliko to nije već detaljno opisano troškovnikom, a naročito u slučajevima kada se zahtjeva izvedba van propisanih standarda.</t>
  </si>
  <si>
    <t xml:space="preserve"> U slučaju da opis pojedine stavke nije dovoljno jasan, mjerodavna je samo uputa i tumačenje projektanta/nadzora. O tome se izvođač treba informirati već prilikom sastavljanja jedinične cijene.   Sve eventualne nejasnoće izvođač treba riješiti sa Investitorom prije davanja ponude, jer se naknadni zahtjevi neće uvažiti.</t>
  </si>
  <si>
    <t xml:space="preserve"> Sav materijal koji se upotrebljava mora odgovarati Hrvatskim standardima i propisanoj kvaliteti sukladno EU normama. </t>
  </si>
  <si>
    <t xml:space="preserve"> Za sve elemente koji se ugrađuju potrebna je izmjera na objektu. Po donošenju materijala na gradilište, uz poziv izvoditelja, pregled materijala obavit će nadzorni inženjer i njegovo stanje konstatirati u građevinskom dnevniku (odgovara li predmetni materijal standardima i projektu). Zabranjena je upotreba materijala - osnovnog ili pomoćnog, koji nije predviđen opisom, nacrtima detaljima, osim ukoliko nije dogovorno utvrđeno sa Investitorom ili nadzornim inženjerom.</t>
  </si>
  <si>
    <t xml:space="preserve">Tek po prihvaćanju promjena, izvoditelj je dužan dati dopunsku ponudu na koju nadzorni inženjer i investitor daje suglasnost.  </t>
  </si>
  <si>
    <t xml:space="preserve"> Prije odobravanja naknadnih radova izvoditelju je zabranjeno izvođenje tih radova. Izvođač je obvezan putem građevinskog dnevnika registrirati sve izmjene i eventualna odstupanja od troškovnika.  </t>
  </si>
  <si>
    <t xml:space="preserve"> Izvoditelj treba kvalitetu ugrađenih materijala i stručnosti radnika dokazati odgovarajućim atestima i uvjerenjima izdanim od strane za to ovlaštene organizacije. Po završetku izvedenih radova, ali i u toku radova ukoliko je nužno zbog usklađivanja s drugim izvoditeljima, izvoditelj radova je dužan počistiti radni prostor i susjedne prostore, plohe i prethodno izvedene radove koje je svojim radom zaprljao, ili iste radove dogovoriti sa drugim izvoditeljem a sve na svoj trošak uključivo s odvozom sveg otpadnog materijala ili opreme s gradilišta.</t>
  </si>
  <si>
    <t xml:space="preserve"> Cijene pojedinih radova moraju sadržavati sve elemente koji određuju cijenu gotovog proizvoda, a u skladu sa odredbama troškovnika. Ako u opisu stavke nije navedeno, svaka stavka iz troškovnika sadrži nabavu, dopremu i ugradnju/montažu materijala/opreme, te sav rad i materijal potreban za izvršenje stavke.</t>
  </si>
  <si>
    <t xml:space="preserve"> Ako izvođač sumnja u valjanost ili kvalitetu nekog propisanog materijala i drži da za takvu izvedbu ne bi mogao preuzeti 
odgovornost, dužan je o tome obavijestiti projektanta s obrazloženjem i dokumentacijom.
Konačnu odluku donosi projektant u suglasnosti s nadzornim inženjerom, nakon proučenog prijedloga izvođača.</t>
  </si>
  <si>
    <t>Sve radove izvoditelj treba izvesti u skladu sa opisima iz troškovnika, nacrtima i detaljima izvedbe, te važećim 
standardima i tehničkim uvjetima za odgovarajuću vrstu radova, a obračunati u skladu sa važećim građevinskim 
normama. Ukoliko građevinske norme ne postoje za istu vrstu radova, treba se služiti tehničkim uvjetima za izvođenje
odgovarajućih radova.</t>
  </si>
  <si>
    <t>U slučaju nesuglasica između građevinskih normi i tehničkih uvjeta, važeći su uvjeti obračuna i rada iz građevinskih normi.</t>
  </si>
  <si>
    <t xml:space="preserve"> Pri radu treba obavezno primjenjivati sve potrebne mjere zaštite na radu, naročito zaštite od požara. 
Ukoliko nadzorni inženjer ustanovi da se izvoditelj ne pridržava pravila može mu se zabraniti daljnji rad dok ga ne organizira u skladu s pravilima.</t>
  </si>
  <si>
    <t xml:space="preserve"> Izvoditelj je također dužan ukloniti sve zaštitne i pomoćne konstrukcije u roku koji je predviđen za izvođenje radova 
i na svoj trošak. </t>
  </si>
  <si>
    <t xml:space="preserve"> Jedinična cijena sadrži sve nabrojano kod opisa pojedine grupe radova, te se na taj način vrši i obračun istih.
Jedinične cijene primjenjivat će se na izvedbene količine bez obzira u kojem postotku iste odstupaju od količine 
u troškovniku.</t>
  </si>
  <si>
    <t xml:space="preserve"> U cijenu koštanja treba uključiti izradu radioničkih nacrta za sve elemente koji nisu standardne proizvodnje,
prvorazrednu izvedbu, dopremu, ugradnju, montažu i razmještaj.</t>
  </si>
  <si>
    <t xml:space="preserve"> Ukoliko investitor odluči da se neki rad ne izvodi, izvođač nema pravo na odštetu, ako mu je investitor pravovremeno 
o tome dao obavijest.</t>
  </si>
  <si>
    <t xml:space="preserve"> Izvođač radova je dužan prije početka radova kontrolirati kote postojećeg terena. Ukoliko se pokažu eventualne nejednakosti između projekta i stanja na gradilištu, izvođač radova je dužan pravovremeno o tome obavijestiti investitora i nadzornog inženjera, te zatražiti objašnjenja.</t>
  </si>
  <si>
    <t xml:space="preserve"> Sve mjere u projektnoj dokumentaciji provjeriti u naravi. Sva kontrola se vrši bez posebne naplate.</t>
  </si>
  <si>
    <t xml:space="preserve"> Izvođač je obvezan putem dnevnika registrirati sve izmjene i eventualna odstupanja od projekta.</t>
  </si>
  <si>
    <t xml:space="preserve"> Prilikom izvođenja radova, izvoditelj treba zaštititi sve susjedne plohe, dijelove konstrukcije i prethodno izvedene radove na prikladan način a u skladu sa pravilima zaštite na radu, tako da ne dođe do oštećenja gore navedenoga. 
Troškove zaštite treba izvoditelj uračunati u jediničnu cijenu.</t>
  </si>
  <si>
    <t xml:space="preserve"> Ukoliko ipak dođe do oštećenja prethodno izvedenih radova za koje je odgovoran izvoditelj ili njegov kooperant, dužan je 
iste o svom trošku dovesti u stanje prije oštećenja ili naručiti iste radove kod drugog izvoditelja na svoj teret.
Popravak treba izvesti u primarno određenom roku ili dogovorno. </t>
  </si>
  <si>
    <t xml:space="preserve"> Osim navedenih općih uvjeta, za određene grupe radova vrijede posebne opće napomene kojih se zajedno sa ovim općim uvjetima treba pridržavati.</t>
  </si>
  <si>
    <t xml:space="preserve"> Opći uvjeti na pojedinih grupa radova odnose se na sve stavke radova te grupe, osim ako u opisu stavke nije drugačije opisano. Ukoliko materijal u pojedinim stavkama nije naznačen ili nije dovoljno jasno preciziran u pogledu kvalitete, izvođač je dužan upotrijebiti prvoklasni materijal.</t>
  </si>
  <si>
    <t>Tijekom izvedbe radova neophodno je izvršiti sva kontrolna i završna mjerenja i ispitivanja na konstrukcijama
i načiniti završna atestiranja.</t>
  </si>
  <si>
    <t>Prije početka radova izvođač mora načiniti kompletnu organizaciju gradilišta koju treba odobriti nadzorni inženjer, 
kako se postojeći dijelovi objekta ne bi oštetili.</t>
  </si>
  <si>
    <t xml:space="preserve"> Rušenje, dubljenje i bušenje konstrukcije smije se vršiti samo uz suglasnost građevinskog nadzornog inženjera.</t>
  </si>
  <si>
    <t xml:space="preserve"> Prilikom izvedbe radova izvoditelj treba poduzeti sve potrebne HTZ mjere.</t>
  </si>
  <si>
    <t>Jediničnom cijenom treba obuhvatiti sve elemente navedene kako slijedi:</t>
  </si>
  <si>
    <t>a)     Materijal</t>
  </si>
  <si>
    <t>Pod cijenom materijala podrazumijeva se dobavna cijena materijala koji sudjeluju u radnom procesu, kako osnovnih materijala, tako i pomoćnih. U cijenu je uključena i cijena transportnih troškova bez obzira na prijevozno sredstvo, sa svim prijenosima, utovarima i istovarima materijala, te podizanjima na mjesto ugradbe, kao i uskladištenje i čuvanje na gradilištu. U cijenu je također uključeno i davanje potrebnih uzoraka, (prema zahtjevu investitora ili projektanta), 3 kom., odgovarajuće veličine, probno postavljena na mjestu konačne ugradnje.</t>
  </si>
  <si>
    <t>b)     Rad</t>
  </si>
  <si>
    <t>U kalkulaciju treba uključiti sav rad, kako glavni, tako i pomoćni, te sav unutrašnji transport, kako horizontalni tako i vertikalni. Ujedno treba uključiti i rad oko zaštite gotovih konstrukcija i dijelova objekta od štetnog atmosferskog utjecaja vrućine, hladnoće i sličnog. Sva potrebna čišćenja nakon završetka pojedinog rada, kod svih građevinskih i obrtničkih radova treba uključiti u jedinične cijene stavki, tj. neće se posebno plaćati, kao ni završno čišćenja građevine.</t>
  </si>
  <si>
    <t>c)     Izmjere</t>
  </si>
  <si>
    <t>Ukoliko nije u pojedinoj stavci dan način rada, izvođač se u svemu treba pridržavati propisa HRN-a za pojedinu vrstu rada, prosječnih normi u građevinarstvu i uputa proizvođača materijala koji se upotrebljava ili ugrađuje.</t>
  </si>
  <si>
    <t>d)     Zimski i ljetni rad</t>
  </si>
  <si>
    <t>U kalkulaciju treba uključiti sav rad, kako glavni, tako i pomoćni, te sav unutrašnji transport, kako horizontalni tako i vertikalni. Ujedno treba uključiti i rad oko zaštite gotovih konstrukcija i dijelova objekta od štetnog atmosferskog utjecaja vrućine, hladnoće, kiše i sličnog. Sva potrebna čišćenja nakon završetka pojedinog rada, kod svih građevinskih i obrtničkih radova treba uključiti u jedinične cijene stavki, tj. neće se posebno plaćati, kao ni završno čišćenja građevine.</t>
  </si>
  <si>
    <t>e)     Faktori</t>
  </si>
  <si>
    <t>U jediničnu cijenu izvođač ima pravo faktorom obuhvatiti i slijedeće radove, koji se neće zasebno platiti, kao naknadni rad, i to:
*  mjere higijenske i zaštite na radu svih radnika i osoba na gradilištu
*  kompletnu režiju gradilišta uključujući dizalice, mehanizaciju i sl.
*  najamne troškove za posuđenu mehanizaciju, koju izvođač sam ne posjeduje, a potrebna je pri izvođenju 
   radova
*  nalaganje temelja prije iskopa (nanosna skela)
*  sva ispitivanja materijala i ugrađenih uređaja s atestima
*  uređenje gradilišta po završetku pojedine grupe radova, sa otklanjanjem i odvozom otpadaka i šute,
   ostataka građevinskog materijala, inventara, pomoćnih objekata i sl,
*  uskladištenje materijala i elemenata do njihove ugradbe, uključivo i osiguranje privremene deponije.
*  nikakvi režijski sati niti posebne naplate po navedenim radovima neće se posebno priznati, jer sve ovo treba 
   biti uključeno u jediničnu cijenu. Prema ovom uvodu, opisu stavaka i grupi radova treba sastaviti 
   jediničnu cijenu za svaku stavku troškovnika.</t>
  </si>
  <si>
    <t>f)     Skele</t>
  </si>
  <si>
    <t>Sve vrste radnih skela, bez obzira na visinu, ulaze u jediničnu cijenu dotičnog rada. Skela mora biti na vrijeme postavljena, kako ne bi došlo do zastoja u radu. Pod pojmom skele podrazumijeva se i prilaz istoj, te ograda. Također, kod zemljanih radova u jediničnu cijenu ulaze razupore, te mostovi za prebacivanje kod iskopa većih dubina. Pod skelama se podrazumijevaju prilazi i mostovi koji služe prilikom betoniranja pojedinih armiranobetonskih konstrukcija. Postavljene skele služe za izvedbu svih radova na objektu.</t>
  </si>
  <si>
    <t xml:space="preserve">g)    Ostalo </t>
  </si>
  <si>
    <t>U jedinične cijene stavki trebaju biti uračunati svi radovi i potrebni materijali, koji eventualno nisu posebno specificirani u samom troškovniku, a koji su (prema uzancama struke i pravilima dobrog zanata) potrebni za kvalitetan završetak rada, opisanog stavkom troškovnika.</t>
  </si>
  <si>
    <t xml:space="preserve"> Po završetku radova, izvoditelj zajedno sa nadzornim inženjerom treba zapisnički ustanoviti kvalitetu izvedenih radova.
Ukoliko se ustanovi da su radovi izvedeni nekvalitetno, izvoditelj je dužan iste ponovo izvesti u traženoj kvaliteti ili iste 
naručiti kod drugog izvoditelja, a sve u najkraćem dogovorenom roku i na svoj trošak. 
Po završetku svih radova na objektu izvođač je dužan ukloniti privremene objekte, očistiti gradilište i sva ostala 
prekopavanja dovesti u prvobitno stanje, te o svom trošku odgovarajućim sredstvima čišćenja, pranja i sl., dovede cijelu 
predmetnu građevinu sa instalacijama u potpuno čisto i ispravno stanje i u tom ih stanju odražavati do predaje na korištenje.</t>
  </si>
  <si>
    <t xml:space="preserve"> Sva odstupanja stvarno izvedenih količina u odnosu na količine predviđene projektantskim troškovima (+ ili -) obračunati 
će se prema stvarno izvršenim radovima što će se sporazumno riješiti između predstavnika izvođača i nadzornog 
inženjera odnosno investitora.</t>
  </si>
  <si>
    <t xml:space="preserve"> Ukoliko se tijekom gradnje ukaže opravdana potreba za manjim odstupanjima od troškovnika ili njegovim izmjenama, izvođač je dužan prethodno pribaviti suglasnost investitora i nadzornog inženjera.</t>
  </si>
  <si>
    <t xml:space="preserve"> Po prihvaćanju promjena, izvoditelj je dužan dati dopunsku ponudu na koju nadzorni inženjer daje suglasnost.</t>
  </si>
  <si>
    <t xml:space="preserve"> Prije odobravanja nepredviđenih radova izvoditelju je zabranjeno izvođenje tih radova. 
Izvođač je obvezan putem građevinskog dnevnika registrirati sve izmjene i eventualna odstupanja od troškovnika.</t>
  </si>
  <si>
    <t>Svi vantroškovnički radovi koji se neće utvrditi na gore opisani način, neće se moći priznati u obračunu.</t>
  </si>
  <si>
    <t xml:space="preserve"> Obračun radova vršiti će se prema stvarno izvedenim količinama radova utvrđenim putem građevinske knjige i ugovorenih jediničnih cijena, prema opisu stavaka troškovnika.</t>
  </si>
  <si>
    <t>GLAVNI PROJEKT</t>
  </si>
  <si>
    <t>TROŠKOVNIK PROJEKTIRANIH RADOVA</t>
  </si>
  <si>
    <t>2. UPORABNA CIJELINA 1B</t>
  </si>
  <si>
    <t xml:space="preserve">MARTINA KAŠIK dipl.ing.arh.
MARKO KAŠIK dipl.ing.građ.                        </t>
  </si>
  <si>
    <t>POPIS SURADNIKA:</t>
  </si>
  <si>
    <t xml:space="preserve">ZDENKA PUGAR ing.građ.   </t>
  </si>
  <si>
    <t>Predmet:</t>
  </si>
  <si>
    <t>TROŠKOVNIK PROJEKTIRANIH RADOVA -  1,2,3_6 GRAĐEVINSKO OBRTNIČKI RADOVI</t>
  </si>
  <si>
    <t>Red.br.</t>
  </si>
  <si>
    <t>Opis pozicije / rada</t>
  </si>
  <si>
    <t>Jed. mjere</t>
  </si>
  <si>
    <t>Količina</t>
  </si>
  <si>
    <t>Jedinična cijena</t>
  </si>
  <si>
    <t>Ukupna cijena</t>
  </si>
  <si>
    <t>BETONSKI  I ARMIRANOBETONSKI RADOVI</t>
  </si>
  <si>
    <t xml:space="preserve">Dobava i strojna ugradba betona C25/30, granulacije 0-16 mm, plastične konzistencije, razred izloženosti XC1.
Beton se ugrađuje u zid  ograde ravnog prohodnog krova.
Zid debljine 15 cm, visine 156 cm.
Cijena obuhvaća sav potreban rad i materijal za izradu betona, transport do mjesta betoniranja te potrebnu radnu skelu.  
Obračun po m³ ugrađenog betona i m² oplate. 
Armatura  posebna stavka.
</t>
  </si>
  <si>
    <t>Beton.</t>
  </si>
  <si>
    <t>m³</t>
  </si>
  <si>
    <t>Oplata.</t>
  </si>
  <si>
    <t>m²</t>
  </si>
  <si>
    <t xml:space="preserve">Dobava, ispravljanje, sječenje, savijanje i postavljanje armature
B500B, s transportom od armiračnice do gradilišta. 
U cijenu uključeni svi potrebni odstojnici, vezni materijal i dr. potrebnu za punu ugradnju prema zahtjevanim zaštitnim zonama armature.
Obračun po kg ugrađene RA i MA armature.     
 </t>
  </si>
  <si>
    <t>kg</t>
  </si>
  <si>
    <t>UKUPNO:</t>
  </si>
  <si>
    <t>ZIDARSKI  RADOVI</t>
  </si>
  <si>
    <t xml:space="preserve">Dobava materijala, te zidanje zida blokovima od porastog betona, marke 2,50/0,4 (4,0/0,5) kvalitete proizvoda I razreda zidnih elemenata i tankoslojnim mortom minimalne marke M10 kvalitete morta tipa B. 
Zidanje izvesti po uputi proizvođača do potpune gotovosti. Debljine zida 20 cm.
Cijena obuhvaća sav potreban rad i materijal za izradu morta, transport istog do mjesta zidanja, te izrada pokretne radne skele prema mjerama ZNR.
Obračun po m³  izvedenog zida.
</t>
  </si>
  <si>
    <t>BRAVARSKI i STOLARSKI RADOVI</t>
  </si>
  <si>
    <t>Vanjska  i dio unutarnje bravarije.</t>
  </si>
  <si>
    <t xml:space="preserve">Sva otklopna krila na visini većoj od 2 metra moraju biti opremljena mehanizmom i ručicom za otvaranje na otklop sa razine tla.
Na ostakljena vratna krila postavlja se naljepnica od samoljepljive folije, bezbojne mutne obrade,  
na visini osno 90 cm od poda, prema shemi na nacrtu za označavanje staklenih površina.     
</t>
  </si>
  <si>
    <r>
      <rPr>
        <sz val="10"/>
        <rFont val="Arial Narrow"/>
        <family val="2"/>
        <charset val="1"/>
      </rPr>
      <t xml:space="preserve">Sa vanjske strane kod tih vrata izvodi se kontinuirani "potezni" rukohvat cijelo visini vanjskog krila, a obzirom na navedeno potrebno je ugraditi cilindar bravu sa valjkom kako bi se navedena krila mogla otvoriti.  </t>
    </r>
    <r>
      <rPr>
        <sz val="10"/>
        <rFont val="Arial Narrow"/>
        <family val="2"/>
        <charset val="238"/>
      </rPr>
      <t xml:space="preserve">                                                                                                                                                                                                                                        U shemama naznačeno koje stavke imaju takav okov za otvaranje. 
Vrata koja imaju ugrađene "standardne" kvake imaju ugrađenu cilindar sigurnosnu bravu sa kosim zasunom.
Glavno vratno krilo mora imati mehanizam za samozatvaranje.
Sva vrata opremljena cilindar sigurnosnom bravom i pripadajućim ključevima (min. 3 komada).
</t>
    </r>
  </si>
  <si>
    <t xml:space="preserve">Montaža prozora prema Ral smjernicama (tzv. Ral montaža). 
Ispod praga svih ulaznih vrata i staklenih stijena obavezna ugradnja standardnog termoizolirajućeg ugradbenog profila za zadovoljavanje zahtjeva za zgrade gotovo nulte energije propisane važećim zakonskim regulativama
Visina od podne ab ploče do praga iznosi 20 cm.
</t>
  </si>
  <si>
    <t>U w (max prozora)= 1,1 W / m²K, 
U g (max ostakljenja)= 0,7 W / m²K.
Umax vrata- puna krila= 1,8 W/m²K
OSTAKLJENJE IZNUTRA PREMA VAN-SIGURNOSNO:
1. STAKLO LAMI 44.1
   +ZRAČNI SLOJ 14mm   Argon90% 
2. STAKLO 4mm eLow 
   + ZRAČNI SLOJ 14mm  Argon 90% 
3. STAKLO LAMI 44.1 eLow
Ponuditelj je u obvezi dostaviti sheme ukupne bravarije na odobrenje prije izrade.
Obračun po kom ugrađene bravarije.</t>
  </si>
  <si>
    <t>Stavka V1, dim.220+220/240cm,dvokrilna vanjska vrata s dvokrilnim fiksnim dijelom. 2Z+2F.</t>
  </si>
  <si>
    <t>kom</t>
  </si>
  <si>
    <t>Stavka P1, dim.60/200cm, dvokrilni prozor 1F+1O.</t>
  </si>
  <si>
    <t>Stavka 1, dim.170/240cm, dvokrilna unutarnja vrata 2Z.</t>
  </si>
  <si>
    <t>REKAPITULACIJA</t>
  </si>
  <si>
    <t>P 1,2,3
     _6</t>
  </si>
  <si>
    <t>URED   OVLAŠTENOG   INŽENJERA  ELEKTROTEHNIKE</t>
  </si>
  <si>
    <t xml:space="preserve">ANTON BETI, dipl. ing. el.                                                                             </t>
  </si>
  <si>
    <r>
      <rPr>
        <b/>
        <sz val="9"/>
        <color rgb="FF000000"/>
        <rFont val="Arial"/>
        <family val="2"/>
        <charset val="238"/>
      </rPr>
      <t xml:space="preserve">48260 KRIŽEVCI, Stjepana Radića 1                   </t>
    </r>
    <r>
      <rPr>
        <sz val="9"/>
        <color rgb="FF000000"/>
        <rFont val="Wingdings 2"/>
        <family val="1"/>
        <charset val="2"/>
      </rPr>
      <t>'</t>
    </r>
    <r>
      <rPr>
        <b/>
        <sz val="9"/>
        <color rgb="FF000000"/>
        <rFont val="Arial"/>
        <family val="2"/>
        <charset val="238"/>
      </rPr>
      <t xml:space="preserve">  048 711 311</t>
    </r>
  </si>
  <si>
    <t>OIB 87108381998                                                      MB 80368964</t>
  </si>
  <si>
    <t>Trg svetog Florijana 16</t>
  </si>
  <si>
    <t>HR - 48 260 KRIŽEVCI</t>
  </si>
  <si>
    <t>OIB: 75093177043</t>
  </si>
  <si>
    <t>(za potrebe društvenog centra Future Hub Križevci)</t>
  </si>
  <si>
    <t>K.O. KRIŽEVCI, K.Č.BR. 1566</t>
  </si>
  <si>
    <t>Broj projekta:</t>
  </si>
  <si>
    <t>T.D. 124-2020</t>
  </si>
  <si>
    <t>Knjiga:</t>
  </si>
  <si>
    <t>P 4/6</t>
  </si>
  <si>
    <t>Faza:</t>
  </si>
  <si>
    <t>TROŠKOVNIK _ 1. UPORABNA CIJELINA 1A</t>
  </si>
  <si>
    <t>3. IZVOD IZ UKUPNOG TROŠKOVNIKA</t>
  </si>
  <si>
    <t>Vrsta projekta:</t>
  </si>
  <si>
    <t>ELEKTROTEHNIČKI</t>
  </si>
  <si>
    <t>ELEKTRIČNE INSTALACIJE JAKE  STRUJE,</t>
  </si>
  <si>
    <t xml:space="preserve">SLABE STRUJE I SUSTAV ZAŠTITE </t>
  </si>
  <si>
    <t>OD UDARA MUNJE</t>
  </si>
  <si>
    <t>Glavni projektant:</t>
  </si>
  <si>
    <t>MARTINA KAŠIK, dipl.ing.arh.</t>
  </si>
  <si>
    <t>Projektant:</t>
  </si>
  <si>
    <t>ANTON BETI dipl.ing.el. E 715</t>
  </si>
  <si>
    <t>Datum  i mjesto:</t>
  </si>
  <si>
    <t>prosinac 2020, Križevci</t>
  </si>
  <si>
    <t xml:space="preserve"> Anton Beti d.i.el.</t>
  </si>
  <si>
    <t>Datum:</t>
  </si>
  <si>
    <t>12.2020.</t>
  </si>
  <si>
    <t>K.Č. BR.1566, K.O. KRIŽEVCI</t>
  </si>
  <si>
    <t>T.D.:</t>
  </si>
  <si>
    <t>ELEKTRIČNE INSTALACIJE I LPS SUSTAV</t>
  </si>
  <si>
    <t>Cijena</t>
  </si>
  <si>
    <t>Ukupno</t>
  </si>
  <si>
    <t>I</t>
  </si>
  <si>
    <t>1. UPORABNA CJELINA_ NABAVA MATERIJALA.</t>
  </si>
  <si>
    <t xml:space="preserve"> A.</t>
  </si>
  <si>
    <t xml:space="preserve"> ELEKTRIČNE INSTALACIJE JAKE STRUJE</t>
  </si>
  <si>
    <t xml:space="preserve">A2. </t>
  </si>
  <si>
    <t xml:space="preserve">   RAZDJELNICI I POJNI VODOVI</t>
  </si>
  <si>
    <t>1.</t>
  </si>
  <si>
    <t xml:space="preserve">Dobava, postava i spajanje glavnog razvodnog ormara RO, u metalnom kućištu dimenzija 800x600x250mm, za ugradnju u zid (obzidavanje), komplet ispitano, obilježeno, izjava u ispitivanju i izjava o sukladnosti,komplet sa ugrađenom sljedećom opremom: </t>
  </si>
  <si>
    <t xml:space="preserve">-glavna sklopka 63A,sa naponskim okidačem R50A,kom1              </t>
  </si>
  <si>
    <t>-odvodnici prenapona 0,5kV, 50kA ,PZH II,V3+,1/275/160                  kom3</t>
  </si>
  <si>
    <t xml:space="preserve">-osigurač C25A,3p   ,kom4                </t>
  </si>
  <si>
    <t xml:space="preserve">-osigurač C25A,1p    , kom1               </t>
  </si>
  <si>
    <t>-osigurač automatski B6A, kom1</t>
  </si>
  <si>
    <t>-osigurač automatski B10A,kom4</t>
  </si>
  <si>
    <t>-osigurač automatski B16A,kom7</t>
  </si>
  <si>
    <t>-osigurač automatski B20A,3P,kom6</t>
  </si>
  <si>
    <t>-osigurač automatski B20A,3P,kom1</t>
  </si>
  <si>
    <t>- sklopka FID 40/0,03A,4p,kom1</t>
  </si>
  <si>
    <t>- napajanje 12V za videoportafonski uređaj,100VA,kom1</t>
  </si>
  <si>
    <t>-sitni spojni i montažni materijal,komplet</t>
  </si>
  <si>
    <t>oznake,naljepnica izjave o sukladnosti, jednopolna</t>
  </si>
  <si>
    <r>
      <rPr>
        <sz val="9"/>
        <rFont val="Arial"/>
        <family val="2"/>
        <charset val="238"/>
      </rPr>
      <t>shema izvedenog stanja.</t>
    </r>
    <r>
      <rPr>
        <b/>
        <sz val="9"/>
        <rFont val="Arial"/>
        <family val="2"/>
        <charset val="1"/>
      </rPr>
      <t xml:space="preserve"> Nabava materijala.</t>
    </r>
  </si>
  <si>
    <t>kom 1</t>
  </si>
  <si>
    <t>2.</t>
  </si>
  <si>
    <t>Dobava, postava i spajanje glavnog voda kabelom</t>
  </si>
  <si>
    <t>NYY 4x16mm2 u zaštitnoj cijevi podžbukno, od</t>
  </si>
  <si>
    <t>KPMO ormarića do glavne razdjelnice građevine RO</t>
  </si>
  <si>
    <r>
      <rPr>
        <sz val="9"/>
        <rFont val="Arial"/>
        <family val="2"/>
        <charset val="238"/>
      </rPr>
      <t xml:space="preserve">Duljina kabela 10m. </t>
    </r>
    <r>
      <rPr>
        <b/>
        <sz val="9"/>
        <rFont val="Arial"/>
        <family val="2"/>
        <charset val="1"/>
      </rPr>
      <t>Nabava materijala.</t>
    </r>
  </si>
  <si>
    <t>komplet</t>
  </si>
  <si>
    <t>Dobava, postava i spajanje pojnog  voda za RO1</t>
  </si>
  <si>
    <t>kabelom NYY 5 x 10mm2 u zaštitnoj cijevi podžbukno</t>
  </si>
  <si>
    <r>
      <rPr>
        <sz val="9"/>
        <rFont val="Arial"/>
        <family val="2"/>
        <charset val="238"/>
      </rPr>
      <t>od RO do RO1 Duljina kabela 15m.</t>
    </r>
    <r>
      <rPr>
        <b/>
        <sz val="9"/>
        <rFont val="Arial"/>
        <family val="2"/>
        <charset val="1"/>
      </rPr>
      <t>Nabava materijala.</t>
    </r>
  </si>
  <si>
    <t>4.</t>
  </si>
  <si>
    <t>Dobava, postava i spajanje pojnog vodova kupole</t>
  </si>
  <si>
    <r>
      <rPr>
        <sz val="9"/>
        <rFont val="Arial"/>
        <family val="2"/>
        <charset val="238"/>
      </rPr>
      <t xml:space="preserve">u cijevi 36mm, duljine 25m. </t>
    </r>
    <r>
      <rPr>
        <b/>
        <sz val="9"/>
        <rFont val="Arial"/>
        <family val="2"/>
        <charset val="1"/>
      </rPr>
      <t>Nabava materijala</t>
    </r>
    <r>
      <rPr>
        <sz val="9"/>
        <rFont val="Arial"/>
        <family val="2"/>
        <charset val="238"/>
      </rPr>
      <t>.</t>
    </r>
  </si>
  <si>
    <t>5.</t>
  </si>
  <si>
    <t>Dobava materijala i izvedba pojnog voda za napajanje</t>
  </si>
  <si>
    <t>vanjske jedinice klima split sistema,kabelom</t>
  </si>
  <si>
    <t xml:space="preserve">NYY 3 x 6mm2 u zaštitnoj cijevi, podžbukno, </t>
  </si>
  <si>
    <r>
      <rPr>
        <sz val="9"/>
        <rFont val="Arial"/>
        <family val="2"/>
        <charset val="238"/>
      </rPr>
      <t xml:space="preserve">duljine 18m.  </t>
    </r>
    <r>
      <rPr>
        <b/>
        <sz val="9"/>
        <rFont val="Arial"/>
        <family val="2"/>
        <charset val="1"/>
      </rPr>
      <t>Nabava materijala.</t>
    </r>
  </si>
  <si>
    <t xml:space="preserve"> RAZDJELNICE I POJNI VODOVI UKUPNO  Kn :</t>
  </si>
  <si>
    <t>A3.</t>
  </si>
  <si>
    <t>INSTALACIJE RASVJETE, UTIČNICA I PRIKLJUČAKA</t>
  </si>
  <si>
    <t>Dobava, polaganje i spajanje na oba kraja vodiča</t>
  </si>
  <si>
    <t>i kabela prema sljedećem:</t>
  </si>
  <si>
    <t xml:space="preserve"> Nabava materijala.</t>
  </si>
  <si>
    <t>NYM-J 3 x 1,5 mm2</t>
  </si>
  <si>
    <t>m</t>
  </si>
  <si>
    <t>NYM-J 5 x 1,5 mm2</t>
  </si>
  <si>
    <t xml:space="preserve">NYM-J 3 x 2,5 mm2 </t>
  </si>
  <si>
    <t>LyCy 7 x 1,5 mm2</t>
  </si>
  <si>
    <t>P/F-Y 6mm2</t>
  </si>
  <si>
    <t>P/F-Y 10mm2</t>
  </si>
  <si>
    <t>Dobava, postava i spajanje instalacijskog rasklopnog materijala za podžbuknu montažu,  modularna izvedba, prema sljedećem:</t>
  </si>
  <si>
    <t>prekidač obični</t>
  </si>
  <si>
    <t>prekidač serijski</t>
  </si>
  <si>
    <t>prekidač trostruki</t>
  </si>
  <si>
    <t>prekidač izmjenični</t>
  </si>
  <si>
    <t xml:space="preserve">utičnica 1f sa zaštitnim kontaktom </t>
  </si>
  <si>
    <t>utičnica 1f sa zaštitnim kontaktom -modul 2+2+TV-SAT</t>
  </si>
  <si>
    <t>Tipkalo Jpr-10</t>
  </si>
  <si>
    <t xml:space="preserve">kom </t>
  </si>
  <si>
    <t>IC senzor za rasvjetu</t>
  </si>
  <si>
    <t>INSTALACIJE RASVJETE, UTIČNICA I POGONSKIH  PRIKLJUČAKA UKUPNO Kn:</t>
  </si>
  <si>
    <t xml:space="preserve">A4. </t>
  </si>
  <si>
    <t xml:space="preserve"> RASVJETNA TIJELA</t>
  </si>
  <si>
    <t xml:space="preserve">U svaku stavku opreme potrebno je predvidjeti dobavu, montažu,  spajanje i funkcionalno ispitivanje. U cijenu uračunati sitni montažni materijal, te ostali potrebni pribor i odgovarajuće ateste. Na svu opremu ponuđač mora dati jamstvo u roku od najmanje 2 godine. Sve ponuđene stavke moraju zadovoljavati tehničke karakteristike opisane u stavkama. Tehničke karakteristike ponuđene svjetiljke moraju biti jednake ili bolje od navedenih u stavkama. Estetske i tehničke karakteristike moraju odgovarati predviđenom proizvodu uz odstupanja po dimenzijama do +/- 5 %. Prije narudžbe obavezno usuglasiti točan tip, boju i konačnu dispoziciju rasvjetnih tijela sa nadzornim inženjerom, koji je dužan konzultirati glavnog projektanta (provjera tipa spuštenog stropa i dispozicije svjetiljki) i projektanta el. instalacija. Na praznu crtu ponuđač je dužan opisati ponuđenu stavku - proizvođača, njezin naziv i točan tip. Izvođač je dužan prije dobave i ugradnje rasvjete isporučiti uzorke za sve tipove, koje potvrđuju nadzor i projektant. 
</t>
  </si>
  <si>
    <t xml:space="preserve">Za sve karakteristične prostore u građevini u kojima se nalazi rasvjetna armatura potrebno je izraditi svjetlotehničke proračune. Prostor koji su po normama svjetlotehnički normirani moraju se dostaviti izračuni sa jasno vidjivim rezultatima izračuna vrijednosti: Esr, Uo, UGR... Rezultate dostaviti u pdf formatu, kao i  originalnu datoteku svjetlotehničkog programa.
</t>
  </si>
  <si>
    <t xml:space="preserve">Sve navedeno dostavlja se u pratećoj ponudbenoj dokumentaciji koja se sastoji od tabelarnog usporednog prikaza traženih karakteristika projektirane rasvjetne svjetiljke i po ponuditelju jednakovrijedne svjetiljke. Uz tabelarni prikaz dostavlja se i očitovanje u svezi različitosti i izjava da ponudbena rasvjetna armatura neće činiti građevinu djelomično i/ili u cijelosti neuporabljivom te i/ili nefunkcionalnom.
</t>
  </si>
  <si>
    <t>Dobava, montaža i spajanje nadgradne svjetiljke s direktnom simetričnom svjetlosnom distribucijom. Kućište svjetiljke izrađeno od aluminija završne obrade u bijeloj boji. Mikroprizmatični difuzor, faktor blještanja (UGR) &lt;19. Dimenizije svjetiljke (DxŠxV): 600x600x63 [mm]. Klasa zaštite II. LED izvor svjetlosti, radni napon 220-240V 50-60Hz, temperatura boje 4000K, uzvrat boje minimalno CRI&gt;80, minimalnog izlaznog svjetlosnog toka 4000 lm, maksimalna ukupna snaga sustava 35W, minimalna efikasnost svjetiljke 114 lm/W. Vijek trajanja izvora minimalno 50000 sati L70B10. Radna temperatura: 0°C do +35°C. Stupanj mehaničke zaštite minimalno IP20. Stupanj mehaničke otpornosti IK03. Sa svim potrebnim priborom, okvriom za nadgradnu montažu, priključnim materijalom i elementima. Oznaka u projektu "S1".</t>
  </si>
  <si>
    <t xml:space="preserve">Kriteriji za ocjenu jednakovrijednosti:
- Nadgradna svjetiljka s direktnom simetričnom svjetlosnom distribucijom
- Kućište svjetiljke izrađeno od aluminija završne obrade u bijeloj boji
- Mikroprizmatični difuzor
- Faktor blještanja (UGR) &lt;19
- Klasa zaštite II
- Dimenizije svjetiljke (DxŠxV): 600x600x63 [mm]
- LED izvor svjetlosti, temperature boje 4000K
- Faktor uzvrata boje minimalno CRI80
- Maksimalna snaga sustava 40W
- Minimalni izlazni svjetlosni tok 4000lm
- Minimalna efikasnost svjetiljke 110 lm/W
- Radna temperatura: 0°C do 35°C
- Životni vijek izvora minimalno 50000 sati L70B10
- Stupanj mehaničke zaštite minimalno IP20
</t>
  </si>
  <si>
    <t>Ponuđeno:</t>
  </si>
  <si>
    <t>tip:</t>
  </si>
  <si>
    <t>proizvođač:</t>
  </si>
  <si>
    <r>
      <rPr>
        <sz val="9"/>
        <rFont val="Arial"/>
        <family val="2"/>
        <charset val="238"/>
      </rPr>
      <t xml:space="preserve">Obračun po kompletu. </t>
    </r>
    <r>
      <rPr>
        <b/>
        <sz val="9"/>
        <rFont val="Arial"/>
        <family val="2"/>
        <charset val="1"/>
      </rPr>
      <t>Nabava materijala.</t>
    </r>
  </si>
  <si>
    <t xml:space="preserve">Dobava, montaža i spajanje stropne nadgradne svjetiljke direktne svjetlosne distribucije. Širina svjetlosnog snopa 32°. Cilindrično kućište od aluminija, završne obrade u crnoj boji. Elektronička LED predspojna naprava unutar svjetiljke. Klasa zaštite I. Dimenzije svjetiljke (PxV): 114mm x 100mm. Snaga LED sustava maksimalno 8W, temperature boje svjetla 3000K, izlaznog svjetlosnog toka minimalno 550lm, faktora uzvrata boje minimalno CRI80. Efikasnost svjetiljke minimalno 68 lm/W. Stupanj mehaničke zaštite minimalno IP65. Životni vijek izvora minimalno 50.000 sati L70. Sa svim potrebnim priborom, priključnim materijalom i elementima. Oznaka u projektu "S2".  
</t>
  </si>
  <si>
    <t xml:space="preserve">Kriterij za ocjenu jednako vrijednosti:
- Nadgradna svjetiljka s direktnom svjetlosnom distribucijom
- Cilindrično kućište od aluminija, završne obrade u crnoj boji
- Širina svjetlosnog snopa minimalno 32°
- Dimenzije svjetiljke (PxV): 114mm x 100mm
- Klasa zaštite I
- LED izvor svjetlosti
- Temperatura boje 3000K, uzvrat boje minimalno CRI&gt;80
- Minimalni izlazni svjetlosni tok 550 lm
- Maksimalna ukupna snaga sustava 10 W
- Minimalna efikasnost svjetiljke 65 lm/W
- Životni vijek izvora minimalno 50000 sati L70
- Stupanj mehaničke zaštite minimalno IP65
</t>
  </si>
  <si>
    <t xml:space="preserve">Dobava, montaža i spajanje stropne nadgradne svjetiljke direktne širokosnopne svjetlosne distribucije. Širina svjetlosnog snopa 55°. Cilindrično kućište od aluminija, završne obrade u bijeloj boji. Zrcalni odsijač unutar svjetiljke od visokokvalitetne plastike. Difuzor izrađen od sigurnosnog akrilnog stakla. Elektronička LED predspojna naprava unutar svjetiljke. Klasa zaštite I. Dimenzije svjetiljke (PxV): 90mm x 100mm. Životni vijek izvora minimalno 40.000 sati L70 B50. Snaga LED sustava maksimalno 15W, temperature boje svjetla 4000K, izlaznog svjetlosnog toka minimalno 1280lm, faktora uzvrata boje minimalno CRI80. Efikasnost svjetiljke minimalno 85 lm/W. Stupanj mehaničke zaštite minimalno IP54. Energetska klasa svjetiljke minimalno A+. Sa svim potrebnim priborom, priključnim materijalom i elementima. Oznaka u projektu "S3".  
</t>
  </si>
  <si>
    <t>Kriterij za ocjenu jednako vrijednosti:
- Nadgradna svjetiljka s direktnom svjetlosnom distribucijom
- Cilindrično kućište od aluminija, završne obrade u bijeloj boji
- Zrcalni odsijač unutar svjetiljke od plastike
- Širina svjetlosnog snopa minimalno 55°
- Dimenzije svjetiljke (PxV): 190mm x 59mm
- Klasa zaštite I
- LED izvor svjetlosti
- Temperatura boje 4000K, uzvrat boje minimalno CRI&gt;80
- Minimalni izlazni svjetlosni tok 1200 lm
- Maksimalna ukupna snaga sustava 15 W
- Minimalna efikasnost svjetiljke 85 lm/W
- Životni vijek izvora minimalno 40000 sati L70B50
- Stupanj mehaničke zaštite minimalno IP54</t>
  </si>
  <si>
    <t xml:space="preserve">Dobava, montaža i spajanje nazidne svjetiljke s asimetričnom svjetlosnom distribucijom za vanjsku montažu. Širina svjetlosnog snopa 30°. Difuzor od mikroprizmatičnog stakla. Kućište od obojenog aluminija, završne obrade u antracit boji. Reflektor od čistog satiniranog aluminija (Al 99.98). U kompletu s LED predspojnom napravom. Dimenzije svjetiljke: 300x100x100 mm. LED izvor svjetlosti, maksimalne snage sustava 20W, minimalni izlazni svjetlosni tok 1404 lm, minimalna svjetlosna efikasnot 70 lm/W, temperatura boje 3000K, uzvrat boje CRI&gt;80. Radna temperatura od -20 do +30 °C. Životni vijek izvora minimalno 50.000 sati L80/B10. Stupanj mehaničke zaštite IP65. Stupanj mehaničke otpornosti IK07. ENEC certificirana svjetiljka. Sa svim potrebnim priborom, priključnim materijalom i elementima. Oznaka u projektu "S6".
</t>
  </si>
  <si>
    <t>Kriteriji za ocjenu jednakovrijednosti:
- Nazidna svjetiljka za vanjsku montažu
- Asimetrična direktna svjetlosna distribucija
- Širina svjetlosnog snopa 30°
- Kućište od obojenog aluminija, u završnoj antracit boji
- Difuzor od mikroprizmatičnog stakla
- Reflektor od aluminija
- U kompletu s LED predspojnom napravom
- Dimenzije svjetiljke: 300x100x100 mm
- Životni vijek izvora minimalno 50.000 sati L80/B10
- LED sustav maksimalne snage 20W
- Minimalni izlazni svjetlosni tok 1400 lm
- Minimalna svjetlosna efikasnot 70 lm/W
- Temperatura boje 3000K
- Uzvrat boje CRI&gt;80
- Stupanj mehaničke zaštite minimalno IP65
- Zaštita od mehaničkih utjecaja minimalno IK07
- Radna temperatura od -20 do +30 °C
- ENEC certificirana svjetiljka ili jednakovrijedno 
_____________________________________________</t>
  </si>
  <si>
    <r>
      <rPr>
        <sz val="9"/>
        <rFont val="Arial"/>
        <family val="2"/>
        <charset val="238"/>
      </rPr>
      <t>Obračun po kompletu.</t>
    </r>
    <r>
      <rPr>
        <b/>
        <sz val="9"/>
        <rFont val="Arial"/>
        <family val="2"/>
        <charset val="1"/>
      </rPr>
      <t>Nabava materijala.</t>
    </r>
  </si>
  <si>
    <t xml:space="preserve">Dobava, montaža i spajanje nadgradne vodotijesne svjetiljke visokih performansi s direktnom svjetlosnom distribucijom. Kućište izrađeno od injektiranog UV stabiliziranog polikarbonata, visoke mehaničke otpornosti u sivoj boji. Difuzor od V2 samogasivog UV otpornog čistog polikarbonata, prizmatičnog iznutra radi bolje kontrole svjetla, te gladak izvana radi lakšeg održavanja. Reflektor od galvaniziranog čelika. Držači za montažu izrađeni od nehrđajućeg čelika. Test užarene žice 850°C. Svjetiljka se isporučuje sa konektorom za brzu instalaciju. Dimenzije svjetiljke: 1260mm x 120mm x 102mm.  LED izvor svjetlosti, temperatura boje svjetlosti 4000K, faktor uzvrata boje CRI&gt;80, minimalni izlazni svjetlosni tok 5194lm, minimalna efikasnost svjetiljke 152 lm/W. Životni vijek izvora minimalno 50.000 sati L80B20. Maksimalna snaga sistema 34W. Mehanička zaštita minimalno IP66IK08. ENEC certificirana svjetiljka. Radna temperatura od -30 do +40 °C. Sa svim potrebnim priborom, priključnim materijalom i elementima. Oznaka u projektu "S7".  </t>
  </si>
  <si>
    <t>Kriteriji za ocjenu jednakovrijednosti:
- Nadgradna vodotijesna svjetiljka
- Direktna difuzna svjetlosna distribucija
- Kućište izrađeno od UV stabiliziranog polikarbonata, u sivoj boji
- Difuzor izrađen od V2 samogasivog UV otpornog čistog polikarbonata, prizmatičnog iznutra, glatkog izvana 
- Reflektor izrađen od galvaniziranog čelika
- Dimenzije svjetiljke: 1260mm x 120mm x 102mm
- Držači za montažu izrađeni od nehrđajućeg čelika
- Ukupna snaga LED sustava maksimalno 35W
- Konektor za brzu montažu bez otvaranja svjetiljke
- Izlazni svjetlosni tok minimalno 5100lm
- Minimalna efikasnost svjetiljke 150 lm/W
- Temperatura boje 4000K
- Uzvrat boje CRI&gt;80
- Mehanička zaštita minimalno IP66IK08 
- Životni vijek svjetiljke minimalno 50.000h L80B20
- ENEC certifikat ili jednakovrijedno ____________________________________________</t>
  </si>
  <si>
    <t>6.</t>
  </si>
  <si>
    <t>Dobava, montaža i spajanje zidne nadgradne svjetiljke.  Kućište od ekstrudiranog aluminija, u bijeloj boji. Difuzor: precizno izliven V2, samogasivi, UV stabilizirani transparentni polikarbonat, prizmatičan iznutra radi kvalitetnije svjetlotehničke karakteristike, gladak izvana, zbog jednostavnijeg čišćenja, te održavanja maksimalne učinkovitosti kroz vrijeme. Asimetrična distribucija svjetlosti, max. instalirana snaga 10W, temperature boje 3000K, CRI&gt;80. s LED predspojnom napravom, klase EEI A2. Životni vijek izvora svjetlosti L70 50.000h. Mehanička zaštita IP43. Oznaka u projektu "S8".</t>
  </si>
  <si>
    <t>Kriterij za ocjenu jednakovrijednosti</t>
  </si>
  <si>
    <t xml:space="preserve">Nadgradna svjetiljka za montažu iznad ogledala.  Kućište od ekstrudiranog aluminija, u bijeloj boji. Difuzor: precizno izliven V2, samogasivi, UV stabilizirani transparentni polikarbonat, prizmatičan iznutra radi kvalitetnije svjetlotehničke karakteristike, gladak izvana, zbog jednostavnijeg čišćenja, te održavanja maksimalne učinkovitosti kroz vrijeme. Asimetrična distribucija svjetlosti, max. instalirana snaga 10W, temperature boje 3000K, CRI&gt;80. s LED predspojnom napravom, klase EEI A2. Životni vijek izvora svjetlosti L70 50.000h. Mehanička zaštita IP43. </t>
  </si>
  <si>
    <t xml:space="preserve">Ponuđeno: </t>
  </si>
  <si>
    <t>7.</t>
  </si>
  <si>
    <t>Dobava, montaža i spajanje nadgradne sigurnosne svjetiljke za osvjetljavanje evakuacijskih površina. Kućište od ABS plastike sa polikarbonatnim difuzorom. Mrežno napajanje 220-240V AC / 50-60Hz, elektronička predspojna naprava inverterom za nužnu rasvjetu u pripravnom spoju. Sustav za automatsko elektroničko impulsno punjenje (maksimalno 18-24h). Baterija: 7.2V 1500mAH Lithium, autonomije 3h. Dimenzije svjetiljke 270mm x 100mm x 54mm. LED izvor svjetla snage 4.4W. Minimalni svjetlosni tok 400lm. Stupanj mehaničke zaštite minimalno IP65. Sa svim potrebnim priborom, priključnim materijalom i elementima. Oznaka u projektu "EM1".</t>
  </si>
  <si>
    <t>Kriteriji za ocjenu jednakovrijednosti:
- Nadgradna sigurnosna svjetiljka za osvjetljavanje evakuacijskih površina
- Kućište od ABS plastike sa polikarbonatnim difuzorom
- elektronička predspojna naprava inverterom za nužnu rasvjetu u pripravnom spoju
- Sustav za automatsko elektroničko impulsno punjenje (maksimalno 18-24h)
- Baterija: 7.2V 1500mAH Lithium, autonomije 3h
- Dimenzije svjetiljke 270mm x 100mm x 54mm
- LED izvor snage maksimalno 5W
- Minimalni izlazni svjetlosni tok 400lm
- Stupanj mehaničke zaštite minimalno IP65</t>
  </si>
  <si>
    <t>8.</t>
  </si>
  <si>
    <t>Dobava, montaža i spajanje nadgradne protupanične svjetiljke za osvjetljavanje evakuacijskih izlaza, s pokazivačem smjera "DOLJE". Mrežno napajanje 230V AC ±10% / 50-60Hz, elektronička predspojna naprava inverterom za nužnu rasvjetu u trajnom spoju. Baterija: 3.6V Ni-CD AA600, autonomije 3h. Dimenzije svjetiljke 346mm x 197mm x 32mm. LED izvor svjetla snage 3.5W. Sa svim potrebnim priborom, nadgradnim nosačem, priključnim materijalom i elementima. Oznaka u projektu "P1".</t>
  </si>
  <si>
    <t xml:space="preserve">Kriteriji za ocjenu jednakovrijednosti:
- Nadgradna protupanična svjetiljka za osvjetljavanje evakuacijskih izlaza, s pokazivačem smjera "DOLJE"
- Mrežno napajanje 230V AC ±10% / 50-60Hz, elektronička predspojna naprava inverterom za nužnu rasvjetu u trajnom spoju
- Baterija: 3.6V Ni-CD AA600, autonomije 3h
- Dimenzije svjetiljke 346mm x 197mm x 32mm
- LED izvor svjetla snage 4W
</t>
  </si>
  <si>
    <t xml:space="preserve"> RASVJETNA TIJELA    UKUPNO Kn:    </t>
  </si>
  <si>
    <t xml:space="preserve"> ELEKTRIČNE INSTALACIJE JAKE STRUJE UKUPNO Kn:</t>
  </si>
  <si>
    <t>REKAPITULACIJA 1.UC</t>
  </si>
  <si>
    <t>A.</t>
  </si>
  <si>
    <t>ELEKTRIČNE INSTALACIJE JAKE STRUJE</t>
  </si>
  <si>
    <t>Sveukupno Kn:</t>
  </si>
  <si>
    <t>ARHITERM d.o.o.</t>
  </si>
  <si>
    <t xml:space="preserve">Križevci, 
Kalnička 10 </t>
  </si>
  <si>
    <t>TROŠKOVNIK.1.UC</t>
  </si>
  <si>
    <t xml:space="preserve">za projektiranje trgovinu i montažu, </t>
  </si>
  <si>
    <t xml:space="preserve">   Datum:</t>
  </si>
  <si>
    <t>01/2021</t>
  </si>
  <si>
    <t>tel/fax. 048/718-226,email: arhiterm@ymail.com</t>
  </si>
  <si>
    <t xml:space="preserve">   TD:</t>
  </si>
  <si>
    <t>"07/2021</t>
  </si>
  <si>
    <t>Red.broj</t>
  </si>
  <si>
    <t>NAZIV MATERIJALA I RADOVA</t>
  </si>
  <si>
    <t>Jedinica mjere</t>
  </si>
  <si>
    <r>
      <rPr>
        <sz val="9"/>
        <rFont val="Lucida Sans Unicode"/>
        <family val="2"/>
        <charset val="238"/>
      </rPr>
      <t xml:space="preserve"> </t>
    </r>
    <r>
      <rPr>
        <sz val="9"/>
        <rFont val="Arial"/>
        <family val="2"/>
        <charset val="238"/>
      </rPr>
      <t>Ukupna
cijena</t>
    </r>
  </si>
  <si>
    <t>2. INSTALACIJA KLIMATIZACIJE_ NABAVA MATERIJALA</t>
  </si>
  <si>
    <t xml:space="preserve">Vanjska jedinica tehničkih karakteristika:
Učin hlađenja: 14,0 kW
Snaga električnog priključka: 4,43 kW
Učin grijanja: 16,0 kW
Snaga električnog priključka: 3,93 kW
Koeficijent rashladnog učinka: EER= 3,16
Koeficijent ogrijevnog učikna: COP= 4,07
Razina buke (h): 53 dB
Dimenzije (v/š/d): 998 x 970 x 370 mm
Težina: 86 kg
Promjer priključka cijevi:
- plinska faza: ø15,9 (5/8) mm 
- tekuća faza: ø9,52 (3/8) mm 
Maksimalna duljina cijevi: 80 m
Maksimalna visinska razlika: 30 m
Područje rada:
- režim hlađenja: -5°C do +46°C
- režim grijanja: -20°C do +21°C
Napajanje: 230 V - 1 f - 50 Hz
Medij: R410A
Maksimalno mogući broj unutarnjih jedinica u sustavu: od 2 do 12 jedinica
</t>
  </si>
  <si>
    <t>Tip i proizvođač: _______________________________</t>
  </si>
  <si>
    <t>Dobava i montaža unutarnje VRF jedinice zidne izvedbe, za ugradnju na zid, slijedećih tehničkih karakteristika:</t>
  </si>
  <si>
    <t>2.1.</t>
  </si>
  <si>
    <t xml:space="preserve">Učin hlađenja: 1,1 kW
Učin grijanja: 1,3 kW
Snaga el. priključka:  13 W 
Razina buke: 22/31 dB 
Protok zraka (max): 430 m³/h
Dimenzije (v/š/d): 262 x 820 x 206 mm
Težina: 7,5 kg
Promjer priključka cijevi:
- plinska faza: ø9,52 (3/8) mm (")
- tekuća faza: ø6,35 (1/4) mm (")
Napajanje: 230 V - 1 f - 50 Hz
Medij: R410A
</t>
  </si>
  <si>
    <t>Nabava materijala.</t>
  </si>
  <si>
    <t>2.2.</t>
  </si>
  <si>
    <t xml:space="preserve">Učin hlađenja: 2,2 kW
Učin grijanja: 2,8 kW
Snaga el. priključka:  19 W 
Razina buke: 22/35 dB 
Protok zraka (max): 550 m³/h
Dimenzije (v/š/d): 262 x 820 x 206 mm
Težina: 7,5 kg
Promjer priključka cijevi:
- plinska faza: ø9,52 (3/8) mm (")
- tekuća faza: ø6,35 (1/4) mm (")
Napajanje: 230 V - 1 f - 50 Hz
Medij: R410A
</t>
  </si>
  <si>
    <t xml:space="preserve">Dobava i montaža zidnog žičanog daljinskog upravljača sa pozadinskim osvjetljenjem i LCD panelom bez tipki (Touch Panel) za potrebe upravljanja, kontrole i nadzor unutarnjim jedinicama VRF sustava. </t>
  </si>
  <si>
    <t>Pruža pristup operacijama, kao što su:</t>
  </si>
  <si>
    <t xml:space="preserve">Napajanje se vrši sa unutarnje jedinice: DC 12 V
Dimenzije uređaja (HxŠxD) (mm): 120 x 120 x 20.4
Težina uređaja (g): 220
Postavljanje vršiti prema uputama proizvođača. Stavkom predvidjeti ožićenje na unutarnju jedinicu i napajanje na razvod električne energije.
</t>
  </si>
  <si>
    <t>Dobava, prijenos i ugradnja komplet bakrenih prelaznih fazonski razdjelnika za tekuću i plinsku fazu rashladnog medija izolirani izolacijom otpornom na difuziju vodene pare debljine 6 mm i koeficijentom m= 10000, 
tip ASTM B280/EN12735-1 ili jednakovrijedno</t>
  </si>
  <si>
    <t>za spoj unutarnjih i vanjske jedinice, sljedećih tipova i količina:</t>
  </si>
  <si>
    <t>Y-račva</t>
  </si>
  <si>
    <t>za ukupni kap.hl. unutarnjih jedinica do 28,0 kW</t>
  </si>
  <si>
    <t>Jednakovrijedno:_______________________________</t>
  </si>
  <si>
    <r>
      <rPr>
        <sz val="9"/>
        <color rgb="FF000000"/>
        <rFont val="Arial"/>
        <family val="2"/>
        <charset val="1"/>
      </rPr>
      <t xml:space="preserve">Dobava i montaža bakrenih odmašćenih predizoliranih cijevi sa izolacijom debljine (6 - 10) mm  otpornu na difuziju vodene pare( µ 10000) i na temperaturu -80 °C </t>
    </r>
    <r>
      <rPr>
        <b/>
        <sz val="9"/>
        <color rgb="FF000000"/>
        <rFont val="Arial"/>
        <family val="2"/>
        <charset val="238"/>
      </rPr>
      <t xml:space="preserve">Nabava materijala.
</t>
    </r>
    <r>
      <rPr>
        <sz val="9"/>
        <color rgb="FF000000"/>
        <rFont val="Arial"/>
        <family val="2"/>
        <charset val="1"/>
      </rPr>
      <t>Dimezija:</t>
    </r>
  </si>
  <si>
    <t xml:space="preserve"> </t>
  </si>
  <si>
    <t>ø 6,4 mm       (1/4˝)</t>
  </si>
  <si>
    <t>ø 9,5 mm       (3/8˝)</t>
  </si>
  <si>
    <t>ø 12,7 mm     (1/2˝)</t>
  </si>
  <si>
    <t>ø 15,88 mm   (5/8˝)</t>
  </si>
  <si>
    <r>
      <rPr>
        <sz val="9"/>
        <color rgb="FF000000"/>
        <rFont val="Arial"/>
        <family val="2"/>
        <charset val="1"/>
      </rPr>
      <t xml:space="preserve">Dobava i montaža ovjesnog materijal za učvršćenje unutarnjih jedinica na zid/pod, predizoliranih bakrenih cijevi, ( vijci, navojne šipke, obujmice, tiple i sl. )
</t>
    </r>
    <r>
      <rPr>
        <b/>
        <sz val="9"/>
        <color rgb="FF000000"/>
        <rFont val="Arial"/>
        <family val="2"/>
        <charset val="238"/>
      </rPr>
      <t>Nabava materijala.</t>
    </r>
  </si>
  <si>
    <r>
      <rPr>
        <sz val="9"/>
        <color rgb="FF000000"/>
        <rFont val="Arial"/>
        <family val="2"/>
        <charset val="1"/>
      </rPr>
      <t xml:space="preserve">Dobava PVC-cijevi sa svim prelaznim komadima i brtvenim materijalom za odvod kondezata sa unutarnjih i vanjskih rashladnih jedinica (Napomena; Spoj kondenzata vrši se na vertikalu krovnih oborinskih voda-vanjsku vertikalu )
</t>
    </r>
    <r>
      <rPr>
        <b/>
        <sz val="9"/>
        <color rgb="FF000000"/>
        <rFont val="Arial"/>
        <family val="2"/>
        <charset val="238"/>
      </rPr>
      <t>Nabava materijala.</t>
    </r>
  </si>
  <si>
    <t>ø 32 mm - tvrda PVC cijev</t>
  </si>
  <si>
    <t>3. INSTALACIJA RADIJATORSKOG GRIJANJA</t>
  </si>
  <si>
    <r>
      <rPr>
        <sz val="9"/>
        <color rgb="FF000000"/>
        <rFont val="Arial"/>
        <family val="2"/>
        <charset val="1"/>
      </rPr>
      <t xml:space="preserve">Dobava i montaža zidnog električnog cijevnog radijatora predviđenog za ugradanju na zid, komplet sa integriranim upravljanjem, komplet sa svim spojnim i brtvenim materijalom za postavu (nosači, vijci, matice i sl), isporučen sa atestom kvalitete i garancijskom dokumentacijom.
</t>
    </r>
    <r>
      <rPr>
        <b/>
        <sz val="9"/>
        <color rgb="FF000000"/>
        <rFont val="Arial"/>
        <family val="2"/>
        <charset val="238"/>
      </rPr>
      <t xml:space="preserve">Nabava materijala.
</t>
    </r>
  </si>
  <si>
    <t>Proizvod kao Radson model Flores E tip FL0508EL, dim. 862X500mm, Q=500W ili jednakovrijedno</t>
  </si>
  <si>
    <t>Jednakovrijedno: _______________________________</t>
  </si>
  <si>
    <t xml:space="preserve">REKAPITULACIJA </t>
  </si>
  <si>
    <t>2. INSTALACIJA KLIMATIZACIJE</t>
  </si>
  <si>
    <t>PDV:</t>
  </si>
  <si>
    <t>SVEUKUPNO:</t>
  </si>
  <si>
    <t>TROŠKOVNIK 1.UC</t>
  </si>
  <si>
    <t>NAZIV MATERIJELA I RADOVA</t>
  </si>
  <si>
    <r>
      <rPr>
        <sz val="9"/>
        <rFont val="Arial"/>
        <family val="2"/>
        <charset val="1"/>
      </rPr>
      <t xml:space="preserve"> </t>
    </r>
    <r>
      <rPr>
        <sz val="9"/>
        <rFont val="Arial"/>
        <family val="2"/>
        <charset val="238"/>
      </rPr>
      <t>Ukupna
cijena</t>
    </r>
  </si>
  <si>
    <t>3. MONTAŽERSKI RADOVI SANITARIJE</t>
  </si>
  <si>
    <t>umivaonik 60 cm</t>
  </si>
  <si>
    <t>Dobava i montaža WC-a komplet za zidnu ugradnju  sanitarnog čvora, a koji se sastoji od:</t>
  </si>
  <si>
    <r>
      <rPr>
        <sz val="9"/>
        <rFont val="Arial"/>
        <family val="2"/>
        <charset val="238"/>
      </rPr>
      <t xml:space="preserve">- keramičke WC školjke, montažnog okvira, ugradbenog vodokotlića za 3/6 lit. ispiranja, cijevima, sjedalom i poklopcem, uključivo sav spojni i brtveni materijal </t>
    </r>
    <r>
      <rPr>
        <sz val="9"/>
        <color rgb="FF000000"/>
        <rFont val="Arial"/>
        <family val="2"/>
        <charset val="238"/>
      </rPr>
      <t xml:space="preserve">(vijci, tiple i sl.), svi fazonski komadi sa izdavanjem adekvatne garancijske i atestne dokumentacije
Ugradnja od suhomontažni zid od gipkartonskih ploča.
</t>
    </r>
  </si>
  <si>
    <t xml:space="preserve">-držača WC papira </t>
  </si>
  <si>
    <t xml:space="preserve">-četka za čišćenje </t>
  </si>
  <si>
    <r>
      <rPr>
        <sz val="9"/>
        <rFont val="Arial"/>
        <family val="2"/>
        <charset val="1"/>
      </rPr>
      <t xml:space="preserve">Dobava i montaža </t>
    </r>
    <r>
      <rPr>
        <sz val="9"/>
        <color rgb="FF000000"/>
        <rFont val="Arial"/>
        <family val="2"/>
        <charset val="1"/>
      </rPr>
      <t>invalidskog umivaonika komplet za ugradnju na zid WC-a invalida, a koji se sastoji od:</t>
    </r>
  </si>
  <si>
    <t>-keramičkog bolničkog-invalidskog umivaonika vel. cca 70x60cm s plitkim horizontalnim ili gibljivim priključkom d40 mm na podžbukni sifon odvoda;,</t>
  </si>
  <si>
    <t>-montažnog instalacijskog elementa za bolnički umivaonik. Instalacijski element samonosiv za ugradnju u suhomontažnu zidnu ili predzidnu konstrukciju obloženu gipskartonskim pločama, komplet s priključnom odvodnom cijevi i skrivenim ugradbenim sifonom d50 mm, pločom s armaturnim priključcima ½" s uključenom zvučnom izolacijom, vijcima za učvršćenje keramike i svim potrebnim pričvrsnim priborom i spojnim materijalom;</t>
  </si>
  <si>
    <t xml:space="preserve">-stojeće elektronske senzorske armature za umivaonik, protuvandalska izvedba s mrežnim napajanjem, s prethodno podesivim mehaničkim miješanjem TV+HV, perlatorom s ograničenjem protoka vode, dva    </t>
  </si>
  <si>
    <t>- gibljiva crijeva R⅜" za priključak vode sa sitima protiv nečistoća i nepovratnim ventilima</t>
  </si>
  <si>
    <t>-2 kutna ventila DN15, spojena na dovod vode;</t>
  </si>
  <si>
    <t>-zidnog nagnutog zaokretnog ogledala vel. 76X76cm</t>
  </si>
  <si>
    <r>
      <rPr>
        <sz val="9"/>
        <rFont val="Arial"/>
        <family val="2"/>
        <charset val="1"/>
      </rPr>
      <t>Dobava i montaža invalidskog WC-a komplet za ugradnju na zid</t>
    </r>
    <r>
      <rPr>
        <sz val="9"/>
        <color rgb="FF000000"/>
        <rFont val="Arial"/>
        <family val="2"/>
        <charset val="238"/>
      </rPr>
      <t xml:space="preserve"> WC-a invalida, a koji se sastoji od:</t>
    </r>
  </si>
  <si>
    <t xml:space="preserve">-konzolne keramičke WC školjke za 6 lit ispiranja, odignute od poda min. 6 cm s demontažnim sjedalom bez poklopca; </t>
  </si>
  <si>
    <t>-montažnog instalacijskog elementa za invalidsku WC školjku s niskošumnim ugradbenim vodokotlićem. Instalacijski element samonosiv za ugradnju u suhomontažnu predzidnu konstrukciju obloženu gipskartonskim pločama, komplet s integriranim kutnim ventilom priključka vode ½", niskošumnim uljevnim ventilom, odvodnim koljenom d90/110 mm sa zvučno izoliranom ubujmicom, spojnim komadom za WC školjku s brtvenim manžetama i setom zvučne izolacije, vijcima za učvršćenje keramike i svim potrebnim priborom za ugradnju prema uputama proizvođača. Stavka obuhvaća i tipku za aktiviranje od inoxa komplet s elektronikom</t>
  </si>
  <si>
    <t>-obostranih zidnih držača za invalide,  komplet s nosačem toalet papira, montažnim elementima za učvršćenje držača i svim potrebnim priborom za ugradnju prema uputama proizvođača</t>
  </si>
  <si>
    <r>
      <rPr>
        <sz val="9"/>
        <rFont val="Arial"/>
        <family val="2"/>
        <charset val="1"/>
      </rPr>
      <t xml:space="preserve">uključivo sav spojni i brtveni materijal, svi fazonski komadi sa izdavanjem adekvatne garancijske i atestne dokumentacije.
</t>
    </r>
    <r>
      <rPr>
        <b/>
        <sz val="9"/>
        <rFont val="Arial"/>
        <family val="2"/>
        <charset val="238"/>
      </rPr>
      <t>Nabava materijala.</t>
    </r>
  </si>
  <si>
    <r>
      <rPr>
        <sz val="9"/>
        <rFont val="Arial"/>
        <family val="2"/>
        <charset val="1"/>
      </rPr>
      <t xml:space="preserve">Dobava i montaža  pisoara,  isporučen komplet sa spojnim i brtvenim materijalom, vijcima za montažu, lančićem, tipski kromirani sifon, kromirana cijev za spoj sifona na instalaciju kanalizacije i sl. isporučen sa adekvatnim atestom kvalitete i garancijskom dokumentacijom (proizvod i model po odobrenju nadzornog inženjera prije nabave).
</t>
    </r>
    <r>
      <rPr>
        <b/>
        <sz val="9"/>
        <rFont val="Arial"/>
        <family val="2"/>
        <charset val="238"/>
      </rPr>
      <t>Nabava materijala.</t>
    </r>
  </si>
  <si>
    <r>
      <rPr>
        <sz val="9"/>
        <rFont val="Arial"/>
        <family val="2"/>
        <charset val="1"/>
      </rPr>
      <t xml:space="preserve">Dobava i montaža jednoručne slavine za ugradnju na umivaonik (topla-hladna), predviđene za ugradnju u vodovodnu instalaciju putem fleksibilnog crijeva sa pripadajućim elementima za postavu, uključivo sav spojni i brtveni materijal, dva kutna ventila za spoj na instalaciju vode i električni bojler, vijci, matice, crijeva za spoj slavine i sl., isporučena sa adekvatnim atestom kvalitete i garancijskom dokumentacijom (proizvod i model po odobrenju nadzornog inženjera prije nabave). 
</t>
    </r>
    <r>
      <rPr>
        <b/>
        <sz val="9"/>
        <rFont val="Arial"/>
        <family val="2"/>
        <charset val="238"/>
      </rPr>
      <t>Nabava materijala.</t>
    </r>
  </si>
  <si>
    <t>Dobava i montaža držača za ručnik komplet sa vijcima i tiplama za postavu na zid (proizvod i model po odobrenju nadzornog inženjera prije nabave).</t>
  </si>
  <si>
    <t>plastični rućni dozator za papirnati ručnik</t>
  </si>
  <si>
    <r>
      <rPr>
        <sz val="9"/>
        <rFont val="Arial"/>
        <family val="2"/>
        <charset val="1"/>
      </rPr>
      <t xml:space="preserve">Dobava i montaža dozatora za tekući sapun, komplet sa vijcima i tiplama za postavu na zid iznad umivaonika.
</t>
    </r>
    <r>
      <rPr>
        <b/>
        <sz val="9"/>
        <rFont val="Arial"/>
        <family val="2"/>
        <charset val="1"/>
      </rPr>
      <t>Nabava materijala.</t>
    </r>
  </si>
  <si>
    <r>
      <rPr>
        <sz val="9"/>
        <rFont val="Arial"/>
        <family val="2"/>
        <charset val="1"/>
      </rPr>
      <t xml:space="preserve">Dobava i montaža zidnog ogledala dimenzija 50x60 cm komplet sa vijcima i tiplama za postavu na zid iznad umivaonika.
</t>
    </r>
    <r>
      <rPr>
        <b/>
        <sz val="9"/>
        <rFont val="Arial"/>
        <family val="2"/>
        <charset val="1"/>
      </rPr>
      <t>Nabava materijala.</t>
    </r>
  </si>
  <si>
    <t>3. MONTAŽERSKI RADOVI SANITARIJA</t>
  </si>
  <si>
    <t xml:space="preserve"> Ako tijekom izvedbe radova dođe do promjena ili potrebe za izvedbom naknadnih i nepredviđenih radova, izvoditelj je dužan prije početka izvedbe tih radova tražiti suglasnost nadzornog inženjera putem upisa u građevinski dnevnik, te pisanim putem uz analizu cijena i od ovlaštenog predstavnika investitora.</t>
  </si>
  <si>
    <t>Dobava i montaža zrakom hlađene jedinice miniVRF (variable refrigerant flow), rashladnog kondenzatorsko /kompresorskog uređaja s dvostrukim inverterski DC reguliranim rotacionim  kompresorom po jednoj vanjskoj jedinici, zrakom hlađenim kondenzatorom, mikroprocesorskom regulacijskom automatikom i elektronskim ekspanzijskim ventilom, zaštićen od vremenskih utjecaja.
Sustav je moguće opteretiti kapacitetom unutarnjih jedinica od 50% do 130%. Sustav je za vanjsku ugradnju, antikorozivno zaštićen, u izvedbi toplinske pumpe. U stavci je izrada temeljnog postolja sa antivibracionom gumenom podlogom, svim pričvrsnim i spojnim elementima za ugradnju vanjskih jedinica, sve prema uputama proizvođača</t>
  </si>
  <si>
    <t>Mogućnosti pojedinačne kontrole do 16 unutarnjih jedinica
- 7 dnevni vremenski programator s višestrukim  funkcijama podešavanja
- namještanja se mogu vršiti do 8 puta dnevno i/ili tjedno
- prikaz sobne temperature
- uređaj je ujedno i senzor sobne temperature (Sobna temperatura se kontrolira otkrivanjem temperature s ugrađenim senzorom na samom upravljaču)
- LCD display sa prikazom realnog vremena
- postavke temperature 18-29 °C
- kontrola brzine ventilatora automatski, niska, srednja i visoka brzina
- režimi rada automatski, grijanje/hlađenje, samo ventilator
- dojava greške, indikacija filtera
- za energetsku uštedu koristi se funkcija automatskog isključenje rada unutarnje jedinice postavljenog operativnog vremenskog okvira (vremenski okvir za "Auto off timer" može biti fleksibilno namjestiti od 30 do 240 minuta
- temperatura se automatski vraća na prethodno zadane temperature (mijenjanje postavljene temperature je od 10 do 120 minuta)</t>
  </si>
  <si>
    <t>Dobava i montaža keramičkih visećih umivaonika, bijeli isporučenih komplet sa spojnim i brtvenim materijalom, vijcima za montažu, lančićem, čepovima, tipski kromirani sifon, kromirana cijev za spoj sifona na instalaciju kanalizacije i sl. isporučen s adekvatnim atestom kvalitete i garancijskom dokumentacijom (proizvod i model po odobrenju nadzornog inženjera prije nabave).</t>
  </si>
  <si>
    <t xml:space="preserve">Dobava materijala, izrada i ugradnja vanjskih stavaka. Sve stavke su predviđene za suhu ugradnju  i u cijenu stavke treba predvidjeti po potrebi slijepe doprozornike ili dovratnike.                                                                                     
Svi profili moraju biti izrađeni s prekinutim toplinskim mostovima, a zaptivanje između elemenata  izvesti odgovarajućim neprekinutom brtvom, s minimalno 3 brtve.                                                                                                                                                                                                                                                   
Bravarija izvedena od standardnih plastificiranih aluminijskih profila, prema važećim normama. 
Okov u boji okvira ili sl.. 
Boja prema standardnoj RAL tonskoj karti prema izboru glavnog projektanta.
Svi zazori moraju biti neprekidno brtvljeni s mekom zaštitnom trakom, trajno elastičnim kitom otpornim na staranje, koje se lako čisti. 
U sve stavke uključiti potrebne završne opšave na svim potrebnim mjestima, te pričvrsne montažne profile za sustav ugradnje bravarije u izolaciju.
U cijenu uračunati izmjeru zidarskih otvora u naravi,  izrada, dobava, pravilna ugradnja za montažnim profilima, ostakljenje, opšavi, okapnice, vanjska aluminijska prozorska klupčica sa završnim elementima na spoju sa zidom, sve potebne brtve, završna obrada i sav potreban tipski i specijalni okov prema shemama.
Klupčica se ugrađuje na doprozornik sa utorom za ugradnju klupčice.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</si>
</sst>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_-;_-@_-"/>
    <numFmt numFmtId="165" formatCode="_-* #,##0.00\ _k_n_-;\-* #,##0.00\ _k_n_-;_-* \-??\ _k_n_-;_-@_-"/>
    <numFmt numFmtId="166" formatCode="_-* #,##0.00\ _D_i_n_-;\-* #,##0.00\ _D_i_n_-;_-* \-??\ _D_i_n_-;_-@_-"/>
    <numFmt numFmtId="167" formatCode="_-* #,##0\ _k_n_-;\-* #,##0\ _k_n_-;_-* &quot;- &quot;_k_n_-;_-@_-"/>
    <numFmt numFmtId="168" formatCode="#,##0.00&quot;  &quot;"/>
    <numFmt numFmtId="169" formatCode="yy/mm/dd"/>
    <numFmt numFmtId="170" formatCode="#,###.00"/>
  </numFmts>
  <fonts count="46">
    <font>
      <sz val="11"/>
      <color rgb="FF000000"/>
      <name val="Calibri"/>
      <family val="2"/>
      <charset val="238"/>
    </font>
    <font>
      <sz val="10"/>
      <name val="Arial"/>
      <family val="2"/>
      <charset val="238"/>
    </font>
    <font>
      <sz val="10"/>
      <name val="Arial"/>
      <family val="2"/>
      <charset val="1"/>
    </font>
    <font>
      <sz val="9"/>
      <name val="Geneva"/>
      <charset val="1"/>
    </font>
    <font>
      <sz val="10"/>
      <name val="Arial"/>
      <charset val="1"/>
    </font>
    <font>
      <sz val="10"/>
      <name val="Arial Narrow"/>
      <family val="2"/>
      <charset val="238"/>
    </font>
    <font>
      <b/>
      <sz val="10"/>
      <color rgb="FF003366"/>
      <name val="Arial Narrow"/>
      <family val="2"/>
      <charset val="238"/>
    </font>
    <font>
      <sz val="10"/>
      <color rgb="FF000000"/>
      <name val="Arial Narrow"/>
      <family val="2"/>
      <charset val="238"/>
    </font>
    <font>
      <b/>
      <sz val="10"/>
      <color rgb="FF000000"/>
      <name val="Arial Narrow"/>
      <family val="2"/>
      <charset val="238"/>
    </font>
    <font>
      <b/>
      <sz val="10"/>
      <name val="Arial Narrow"/>
      <family val="2"/>
      <charset val="238"/>
    </font>
    <font>
      <b/>
      <sz val="11"/>
      <name val="Arial Narrow"/>
      <family val="2"/>
      <charset val="238"/>
    </font>
    <font>
      <b/>
      <sz val="11"/>
      <color rgb="FFFF0000"/>
      <name val="Arial Narrow"/>
      <family val="2"/>
      <charset val="238"/>
    </font>
    <font>
      <sz val="9"/>
      <name val="Arial Narrow"/>
      <family val="2"/>
      <charset val="238"/>
    </font>
    <font>
      <sz val="12"/>
      <name val="Arial Narrow"/>
      <family val="2"/>
      <charset val="1"/>
    </font>
    <font>
      <u/>
      <sz val="10"/>
      <name val="Arial Narrow"/>
      <family val="2"/>
      <charset val="238"/>
    </font>
    <font>
      <b/>
      <sz val="10"/>
      <color rgb="FFFF0000"/>
      <name val="Arial Narrow"/>
      <family val="2"/>
      <charset val="238"/>
    </font>
    <font>
      <sz val="10"/>
      <color rgb="FF7030A0"/>
      <name val="Arial Narrow"/>
      <family val="2"/>
      <charset val="238"/>
    </font>
    <font>
      <sz val="10"/>
      <color rgb="FF4F6228"/>
      <name val="Arial Narrow"/>
      <family val="2"/>
      <charset val="238"/>
    </font>
    <font>
      <sz val="10"/>
      <name val="Arial Narrow"/>
      <family val="2"/>
      <charset val="1"/>
    </font>
    <font>
      <sz val="9"/>
      <name val="Arial"/>
      <family val="2"/>
      <charset val="238"/>
    </font>
    <font>
      <b/>
      <sz val="10"/>
      <color rgb="FF0070C0"/>
      <name val="Arial"/>
      <family val="2"/>
      <charset val="238"/>
    </font>
    <font>
      <b/>
      <sz val="9"/>
      <color rgb="FF000001"/>
      <name val="Arial"/>
      <family val="2"/>
      <charset val="238"/>
    </font>
    <font>
      <b/>
      <sz val="9"/>
      <color rgb="FF000000"/>
      <name val="Arial"/>
      <family val="2"/>
      <charset val="238"/>
    </font>
    <font>
      <sz val="9"/>
      <color rgb="FF000000"/>
      <name val="Wingdings 2"/>
      <family val="1"/>
      <charset val="2"/>
    </font>
    <font>
      <b/>
      <u val="double"/>
      <sz val="9"/>
      <color rgb="FF000000"/>
      <name val="Arial"/>
      <family val="2"/>
      <charset val="238"/>
    </font>
    <font>
      <sz val="8"/>
      <name val="Arial"/>
      <family val="2"/>
      <charset val="238"/>
    </font>
    <font>
      <b/>
      <sz val="8"/>
      <name val="Arial"/>
      <family val="2"/>
      <charset val="238"/>
    </font>
    <font>
      <sz val="9"/>
      <color rgb="FF0070C0"/>
      <name val="Arial"/>
      <family val="2"/>
      <charset val="238"/>
    </font>
    <font>
      <b/>
      <sz val="11"/>
      <name val="Arial"/>
      <family val="2"/>
      <charset val="238"/>
    </font>
    <font>
      <b/>
      <sz val="10"/>
      <name val="Arial"/>
      <family val="2"/>
      <charset val="238"/>
    </font>
    <font>
      <b/>
      <sz val="9"/>
      <color rgb="FFFF0000"/>
      <name val="Arial"/>
      <family val="2"/>
      <charset val="1"/>
    </font>
    <font>
      <b/>
      <sz val="9"/>
      <name val="Arial"/>
      <family val="2"/>
      <charset val="238"/>
    </font>
    <font>
      <sz val="11"/>
      <color rgb="FF9C0006"/>
      <name val="Calibri"/>
      <family val="2"/>
      <charset val="238"/>
    </font>
    <font>
      <b/>
      <sz val="9"/>
      <name val="Arial"/>
      <family val="2"/>
      <charset val="1"/>
    </font>
    <font>
      <sz val="9"/>
      <name val="Arial"/>
      <family val="2"/>
      <charset val="1"/>
    </font>
    <font>
      <sz val="8"/>
      <color rgb="FF000000"/>
      <name val="Arial"/>
      <family val="2"/>
      <charset val="238"/>
    </font>
    <font>
      <sz val="9"/>
      <color rgb="FF000000"/>
      <name val="Arial"/>
      <family val="2"/>
      <charset val="238"/>
    </font>
    <font>
      <sz val="10"/>
      <color rgb="FF000000"/>
      <name val="Arial"/>
      <family val="2"/>
      <charset val="238"/>
    </font>
    <font>
      <sz val="9"/>
      <name val="Lucida Sans Unicode"/>
      <family val="2"/>
      <charset val="238"/>
    </font>
    <font>
      <sz val="9"/>
      <color rgb="FF000000"/>
      <name val="Arial"/>
      <family val="2"/>
      <charset val="1"/>
    </font>
    <font>
      <b/>
      <sz val="9"/>
      <color rgb="FF000000"/>
      <name val="Calibri"/>
      <family val="2"/>
      <charset val="238"/>
    </font>
    <font>
      <sz val="9"/>
      <color rgb="FF7030A0"/>
      <name val="Arial"/>
      <family val="2"/>
      <charset val="238"/>
    </font>
    <font>
      <i/>
      <sz val="9"/>
      <color rgb="FFFF0000"/>
      <name val="Arial"/>
      <family val="2"/>
      <charset val="1"/>
    </font>
    <font>
      <b/>
      <sz val="14"/>
      <name val="Arial"/>
      <family val="2"/>
      <charset val="238"/>
    </font>
    <font>
      <u/>
      <sz val="10"/>
      <name val="Arial"/>
      <family val="2"/>
      <charset val="238"/>
    </font>
    <font>
      <sz val="11"/>
      <color rgb="FF000000"/>
      <name val="Calibri"/>
      <family val="2"/>
      <charset val="238"/>
    </font>
  </fonts>
  <fills count="17">
    <fill>
      <patternFill patternType="none"/>
    </fill>
    <fill>
      <patternFill patternType="gray125"/>
    </fill>
    <fill>
      <patternFill patternType="solid">
        <fgColor rgb="FFB7DEE8"/>
        <bgColor rgb="FFB9CDE5"/>
      </patternFill>
    </fill>
    <fill>
      <patternFill patternType="solid">
        <fgColor rgb="FFFFC7CE"/>
        <bgColor rgb="FFFAC090"/>
      </patternFill>
    </fill>
    <fill>
      <patternFill patternType="solid">
        <fgColor rgb="FFB9CDE5"/>
        <bgColor rgb="FFB7DEE8"/>
      </patternFill>
    </fill>
    <fill>
      <patternFill patternType="solid">
        <fgColor rgb="FFEEECE1"/>
        <bgColor rgb="FFEBF1DE"/>
      </patternFill>
    </fill>
    <fill>
      <patternFill patternType="solid">
        <fgColor rgb="FFDDD9C3"/>
        <bgColor rgb="FFDCE6F2"/>
      </patternFill>
    </fill>
    <fill>
      <patternFill patternType="solid">
        <fgColor rgb="FFC4BD97"/>
        <bgColor rgb="FFCCC1DA"/>
      </patternFill>
    </fill>
    <fill>
      <patternFill patternType="solid">
        <fgColor rgb="FFDCE6F2"/>
        <bgColor rgb="FFEEECE1"/>
      </patternFill>
    </fill>
    <fill>
      <patternFill patternType="solid">
        <fgColor rgb="FF948A54"/>
        <bgColor rgb="FF666699"/>
      </patternFill>
    </fill>
    <fill>
      <patternFill patternType="solid">
        <fgColor rgb="FFFFC000"/>
        <bgColor rgb="FFFF9900"/>
      </patternFill>
    </fill>
    <fill>
      <patternFill patternType="solid">
        <fgColor rgb="FFFF0000"/>
        <bgColor rgb="FFC00000"/>
      </patternFill>
    </fill>
    <fill>
      <patternFill patternType="solid">
        <fgColor rgb="FFCCC1DA"/>
        <bgColor rgb="FFB9CDE5"/>
      </patternFill>
    </fill>
    <fill>
      <patternFill patternType="solid">
        <fgColor rgb="FFEBF1DE"/>
        <bgColor rgb="FFEEECE1"/>
      </patternFill>
    </fill>
    <fill>
      <patternFill patternType="solid">
        <fgColor rgb="FFFAC090"/>
        <bgColor rgb="FFFFC7CE"/>
      </patternFill>
    </fill>
    <fill>
      <patternFill patternType="solid">
        <fgColor rgb="FFFFFF00"/>
        <bgColor rgb="FFFFFF00"/>
      </patternFill>
    </fill>
    <fill>
      <patternFill patternType="solid">
        <fgColor rgb="FFFFFFFF"/>
        <bgColor rgb="FFEBF1DE"/>
      </patternFill>
    </fill>
  </fills>
  <borders count="3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C00000"/>
      </left>
      <right/>
      <top/>
      <bottom/>
      <diagonal/>
    </border>
    <border>
      <left style="hair">
        <color auto="1"/>
      </left>
      <right/>
      <top style="hair">
        <color auto="1"/>
      </top>
      <bottom/>
      <diagonal/>
    </border>
    <border>
      <left/>
      <right/>
      <top style="hair">
        <color auto="1"/>
      </top>
      <bottom/>
      <diagonal/>
    </border>
    <border>
      <left style="hair">
        <color auto="1"/>
      </left>
      <right style="hair">
        <color auto="1"/>
      </right>
      <top style="hair">
        <color auto="1"/>
      </top>
      <bottom style="hair">
        <color auto="1"/>
      </bottom>
      <diagonal/>
    </border>
    <border>
      <left style="hair">
        <color auto="1"/>
      </left>
      <right/>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style="thin">
        <color rgb="FFC00000"/>
      </right>
      <top style="thin">
        <color auto="1"/>
      </top>
      <bottom style="thin">
        <color auto="1"/>
      </bottom>
      <diagonal/>
    </border>
    <border>
      <left/>
      <right style="thin">
        <color auto="1"/>
      </right>
      <top/>
      <bottom/>
      <diagonal/>
    </border>
    <border>
      <left/>
      <right style="hair">
        <color auto="1"/>
      </right>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thin">
        <color auto="1"/>
      </left>
      <right/>
      <top style="medium">
        <color rgb="FFC00000"/>
      </top>
      <bottom style="medium">
        <color rgb="FFC00000"/>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s>
  <cellStyleXfs count="33">
    <xf numFmtId="0" fontId="0" fillId="0" borderId="0"/>
    <xf numFmtId="164" fontId="45" fillId="0" borderId="0" applyBorder="0" applyProtection="0"/>
    <xf numFmtId="164" fontId="45" fillId="0" borderId="0" applyBorder="0" applyProtection="0"/>
    <xf numFmtId="165" fontId="1" fillId="0" borderId="0" applyBorder="0" applyProtection="0"/>
    <xf numFmtId="166" fontId="45" fillId="0" borderId="0" applyBorder="0" applyProtection="0"/>
    <xf numFmtId="165" fontId="45" fillId="0" borderId="0" applyBorder="0" applyProtection="0"/>
    <xf numFmtId="164" fontId="45" fillId="0" borderId="0" applyBorder="0" applyProtection="0"/>
    <xf numFmtId="0" fontId="2" fillId="0" borderId="0"/>
    <xf numFmtId="0" fontId="45" fillId="0" borderId="0"/>
    <xf numFmtId="0" fontId="1" fillId="0" borderId="0"/>
    <xf numFmtId="0" fontId="2" fillId="0" borderId="0"/>
    <xf numFmtId="0" fontId="45" fillId="0" borderId="0"/>
    <xf numFmtId="0" fontId="1" fillId="0" borderId="0"/>
    <xf numFmtId="0" fontId="1" fillId="0" borderId="0"/>
    <xf numFmtId="0" fontId="45" fillId="0" borderId="0"/>
    <xf numFmtId="0" fontId="1" fillId="0" borderId="0"/>
    <xf numFmtId="0" fontId="1" fillId="0" borderId="0"/>
    <xf numFmtId="0" fontId="1" fillId="0" borderId="0"/>
    <xf numFmtId="0" fontId="1" fillId="0" borderId="0"/>
    <xf numFmtId="0" fontId="3" fillId="0" borderId="0">
      <alignment wrapText="1"/>
    </xf>
    <xf numFmtId="0" fontId="1" fillId="0" borderId="0"/>
    <xf numFmtId="0" fontId="3" fillId="0" borderId="0"/>
    <xf numFmtId="0" fontId="1" fillId="0" borderId="0"/>
    <xf numFmtId="0" fontId="1" fillId="0" borderId="0"/>
    <xf numFmtId="0" fontId="3" fillId="0" borderId="0"/>
    <xf numFmtId="0" fontId="1" fillId="0" borderId="0"/>
    <xf numFmtId="0" fontId="3" fillId="0" borderId="0"/>
    <xf numFmtId="2" fontId="1" fillId="0" borderId="0"/>
    <xf numFmtId="0" fontId="4" fillId="0" borderId="0"/>
    <xf numFmtId="0" fontId="4" fillId="0" borderId="0"/>
    <xf numFmtId="167" fontId="1" fillId="0" borderId="0" applyBorder="0" applyProtection="0"/>
    <xf numFmtId="0" fontId="45" fillId="2" borderId="0" applyBorder="0" applyProtection="0"/>
    <xf numFmtId="0" fontId="32" fillId="3" borderId="0" applyBorder="0" applyProtection="0"/>
  </cellStyleXfs>
  <cellXfs count="526">
    <xf numFmtId="0" fontId="0" fillId="0" borderId="0" xfId="0"/>
    <xf numFmtId="167" fontId="5" fillId="6" borderId="10" xfId="19" applyNumberFormat="1" applyFont="1" applyFill="1" applyBorder="1" applyAlignment="1">
      <alignment horizontal="center" vertical="top" wrapText="1"/>
    </xf>
    <xf numFmtId="167" fontId="5" fillId="5" borderId="10" xfId="19" applyNumberFormat="1" applyFont="1" applyFill="1" applyBorder="1" applyAlignment="1">
      <alignment horizontal="center" vertical="top" wrapText="1"/>
    </xf>
    <xf numFmtId="167" fontId="5" fillId="7" borderId="11" xfId="19" applyNumberFormat="1" applyFont="1" applyFill="1" applyBorder="1" applyAlignment="1">
      <alignment horizontal="center" vertical="top" wrapText="1"/>
    </xf>
    <xf numFmtId="49" fontId="5" fillId="6" borderId="10" xfId="19" applyNumberFormat="1" applyFont="1" applyFill="1" applyBorder="1" applyAlignment="1">
      <alignment horizontal="center" vertical="top" wrapText="1"/>
    </xf>
    <xf numFmtId="49" fontId="5" fillId="5" borderId="10" xfId="19" applyNumberFormat="1" applyFont="1" applyFill="1" applyBorder="1" applyAlignment="1">
      <alignment horizontal="left" vertical="top" wrapText="1"/>
    </xf>
    <xf numFmtId="0" fontId="12" fillId="0" borderId="10" xfId="19" applyFont="1" applyBorder="1" applyAlignment="1">
      <alignment horizontal="center" vertical="center"/>
    </xf>
    <xf numFmtId="49" fontId="12" fillId="0" borderId="10" xfId="19" applyNumberFormat="1" applyFont="1" applyBorder="1" applyAlignment="1">
      <alignment horizontal="center" vertical="center"/>
    </xf>
    <xf numFmtId="49" fontId="12" fillId="0" borderId="10" xfId="19" applyNumberFormat="1" applyFont="1" applyBorder="1" applyAlignment="1">
      <alignment horizontal="left" vertical="center" wrapText="1"/>
    </xf>
    <xf numFmtId="49" fontId="12" fillId="0" borderId="6" xfId="19" applyNumberFormat="1" applyFont="1" applyBorder="1" applyAlignment="1">
      <alignment horizontal="center" vertical="center" wrapText="1"/>
    </xf>
    <xf numFmtId="49" fontId="12" fillId="0" borderId="4" xfId="19" applyNumberFormat="1" applyFont="1" applyBorder="1" applyAlignment="1">
      <alignment horizontal="left" vertical="center" wrapText="1"/>
    </xf>
    <xf numFmtId="0" fontId="9" fillId="0" borderId="4" xfId="10" applyFont="1" applyBorder="1" applyAlignment="1">
      <alignment horizontal="left" vertical="top" wrapText="1"/>
    </xf>
    <xf numFmtId="0" fontId="9" fillId="0" borderId="0" xfId="0" applyFont="1" applyBorder="1" applyAlignment="1">
      <alignment horizontal="left" vertical="top" wrapText="1"/>
    </xf>
    <xf numFmtId="0" fontId="8" fillId="0" borderId="0" xfId="0" applyFont="1" applyBorder="1" applyAlignment="1">
      <alignment vertical="top" wrapText="1"/>
    </xf>
    <xf numFmtId="0" fontId="8" fillId="0" borderId="0" xfId="0" applyFont="1" applyBorder="1" applyAlignment="1">
      <alignment horizontal="left" vertical="top" wrapText="1"/>
    </xf>
    <xf numFmtId="0" fontId="5" fillId="0" borderId="0" xfId="19" applyFont="1" applyAlignment="1">
      <alignment horizontal="center" vertical="center" wrapText="1"/>
    </xf>
    <xf numFmtId="49" fontId="5" fillId="0" borderId="0" xfId="19" applyNumberFormat="1" applyFont="1">
      <alignment wrapText="1"/>
    </xf>
    <xf numFmtId="4" fontId="5" fillId="0" borderId="0" xfId="19" applyNumberFormat="1" applyFont="1" applyAlignment="1">
      <alignment horizontal="right" wrapText="1"/>
    </xf>
    <xf numFmtId="4" fontId="5" fillId="0" borderId="0" xfId="19" applyNumberFormat="1" applyFont="1" applyAlignment="1">
      <alignment horizontal="right" vertical="top" wrapText="1"/>
    </xf>
    <xf numFmtId="0" fontId="5" fillId="0" borderId="0" xfId="19" applyFont="1">
      <alignment wrapText="1"/>
    </xf>
    <xf numFmtId="0" fontId="6" fillId="4" borderId="0" xfId="15" applyFont="1" applyFill="1" applyAlignment="1">
      <alignment horizontal="left" vertical="center"/>
    </xf>
    <xf numFmtId="4" fontId="5" fillId="4" borderId="0" xfId="19" applyNumberFormat="1" applyFont="1" applyFill="1" applyAlignment="1">
      <alignment horizontal="right"/>
    </xf>
    <xf numFmtId="4" fontId="5" fillId="4" borderId="0" xfId="19" applyNumberFormat="1" applyFont="1" applyFill="1" applyAlignment="1">
      <alignment horizontal="right" wrapText="1"/>
    </xf>
    <xf numFmtId="4" fontId="5" fillId="4" borderId="0" xfId="19" applyNumberFormat="1" applyFont="1" applyFill="1" applyAlignment="1">
      <alignment horizontal="right" vertical="top" wrapText="1"/>
    </xf>
    <xf numFmtId="0" fontId="6" fillId="0" borderId="0" xfId="15" applyFont="1" applyAlignment="1">
      <alignment horizontal="center" vertical="center"/>
    </xf>
    <xf numFmtId="4" fontId="5" fillId="0" borderId="0" xfId="19" applyNumberFormat="1" applyFont="1" applyAlignment="1">
      <alignment horizontal="right"/>
    </xf>
    <xf numFmtId="0" fontId="7" fillId="0" borderId="0" xfId="15" applyFont="1" applyAlignment="1">
      <alignment horizontal="center" vertical="center"/>
    </xf>
    <xf numFmtId="0" fontId="6" fillId="4" borderId="0" xfId="15" applyFont="1" applyFill="1" applyAlignment="1">
      <alignment vertical="center"/>
    </xf>
    <xf numFmtId="4" fontId="5" fillId="4" borderId="0" xfId="19" applyNumberFormat="1" applyFont="1" applyFill="1">
      <alignment wrapText="1"/>
    </xf>
    <xf numFmtId="4" fontId="5" fillId="0" borderId="0" xfId="19" applyNumberFormat="1" applyFont="1">
      <alignment wrapText="1"/>
    </xf>
    <xf numFmtId="0" fontId="8" fillId="0" borderId="0" xfId="0" applyFont="1" applyAlignment="1">
      <alignment vertical="top"/>
    </xf>
    <xf numFmtId="49" fontId="8" fillId="0" borderId="0" xfId="0" applyNumberFormat="1" applyFont="1" applyAlignment="1">
      <alignment vertical="center"/>
    </xf>
    <xf numFmtId="0" fontId="8" fillId="0" borderId="0" xfId="0" applyFont="1" applyAlignment="1">
      <alignment vertical="center" wrapText="1"/>
    </xf>
    <xf numFmtId="0" fontId="8" fillId="0" borderId="0" xfId="0" applyFont="1" applyAlignment="1">
      <alignment vertical="top" wrapText="1"/>
    </xf>
    <xf numFmtId="0" fontId="9" fillId="0" borderId="0" xfId="10" applyFont="1" applyAlignment="1">
      <alignment horizontal="left" vertical="center"/>
    </xf>
    <xf numFmtId="4" fontId="9" fillId="0" borderId="0" xfId="10" applyNumberFormat="1" applyFont="1" applyAlignment="1">
      <alignment vertical="top"/>
    </xf>
    <xf numFmtId="0" fontId="9" fillId="0" borderId="0" xfId="10" applyFont="1" applyAlignment="1">
      <alignment horizontal="center" vertical="center"/>
    </xf>
    <xf numFmtId="49" fontId="5" fillId="0" borderId="0" xfId="19" applyNumberFormat="1" applyFont="1" applyAlignment="1">
      <alignment vertical="center" wrapText="1"/>
    </xf>
    <xf numFmtId="0" fontId="10" fillId="0" borderId="1" xfId="10" applyFont="1" applyBorder="1" applyAlignment="1">
      <alignment horizontal="left" vertical="center"/>
    </xf>
    <xf numFmtId="4" fontId="5" fillId="0" borderId="2" xfId="19" applyNumberFormat="1" applyFont="1" applyBorder="1" applyAlignment="1">
      <alignment horizontal="right" vertical="center"/>
    </xf>
    <xf numFmtId="4" fontId="5" fillId="0" borderId="2" xfId="19" applyNumberFormat="1" applyFont="1" applyBorder="1" applyAlignment="1">
      <alignment horizontal="right" vertical="center" wrapText="1"/>
    </xf>
    <xf numFmtId="4" fontId="5" fillId="0" borderId="3" xfId="19" applyNumberFormat="1" applyFont="1" applyBorder="1" applyAlignment="1">
      <alignment horizontal="right" vertical="center" wrapText="1"/>
    </xf>
    <xf numFmtId="0" fontId="5" fillId="0" borderId="0" xfId="19" applyFont="1" applyAlignment="1">
      <alignment vertical="center" wrapText="1"/>
    </xf>
    <xf numFmtId="0" fontId="11" fillId="0" borderId="1" xfId="10" applyFont="1" applyBorder="1" applyAlignment="1">
      <alignment horizontal="left" vertical="center"/>
    </xf>
    <xf numFmtId="49" fontId="9" fillId="0" borderId="0" xfId="19" applyNumberFormat="1" applyFont="1" applyAlignment="1">
      <alignment horizontal="right" vertical="center" wrapText="1"/>
    </xf>
    <xf numFmtId="0" fontId="9" fillId="0" borderId="4" xfId="10" applyFont="1" applyBorder="1" applyAlignment="1">
      <alignment horizontal="left" vertical="center"/>
    </xf>
    <xf numFmtId="4" fontId="5" fillId="0" borderId="5" xfId="19" applyNumberFormat="1" applyFont="1" applyBorder="1" applyAlignment="1">
      <alignment horizontal="right" vertical="center"/>
    </xf>
    <xf numFmtId="4" fontId="5" fillId="0" borderId="5" xfId="19" applyNumberFormat="1" applyFont="1" applyBorder="1" applyAlignment="1">
      <alignment horizontal="right" vertical="center" wrapText="1"/>
    </xf>
    <xf numFmtId="4" fontId="5" fillId="0" borderId="6" xfId="19" applyNumberFormat="1" applyFont="1" applyBorder="1" applyAlignment="1">
      <alignment horizontal="right" vertical="center" wrapText="1"/>
    </xf>
    <xf numFmtId="0" fontId="9" fillId="0" borderId="7" xfId="10" applyFont="1" applyBorder="1" applyAlignment="1">
      <alignment horizontal="left" vertical="center"/>
    </xf>
    <xf numFmtId="4" fontId="5" fillId="0" borderId="8" xfId="19" applyNumberFormat="1" applyFont="1" applyBorder="1" applyAlignment="1">
      <alignment horizontal="right" vertical="center"/>
    </xf>
    <xf numFmtId="4" fontId="5" fillId="0" borderId="8" xfId="19" applyNumberFormat="1" applyFont="1" applyBorder="1" applyAlignment="1">
      <alignment horizontal="right" vertical="center" wrapText="1"/>
    </xf>
    <xf numFmtId="4" fontId="5" fillId="0" borderId="9" xfId="19" applyNumberFormat="1" applyFont="1" applyBorder="1" applyAlignment="1">
      <alignment horizontal="right" vertical="center" wrapText="1"/>
    </xf>
    <xf numFmtId="0" fontId="6" fillId="4" borderId="0" xfId="0" applyFont="1" applyFill="1" applyAlignment="1">
      <alignment horizontal="left" vertical="center"/>
    </xf>
    <xf numFmtId="4" fontId="5" fillId="0" borderId="0" xfId="19" applyNumberFormat="1" applyFont="1" applyAlignment="1"/>
    <xf numFmtId="4" fontId="5" fillId="0" borderId="0" xfId="19" applyNumberFormat="1" applyFont="1" applyAlignment="1">
      <alignment vertical="top" wrapText="1"/>
    </xf>
    <xf numFmtId="4" fontId="5" fillId="0" borderId="3" xfId="19" applyNumberFormat="1" applyFont="1" applyBorder="1" applyAlignment="1">
      <alignment horizontal="right" vertical="top" wrapText="1"/>
    </xf>
    <xf numFmtId="4" fontId="5" fillId="0" borderId="9" xfId="19" applyNumberFormat="1" applyFont="1" applyBorder="1" applyAlignment="1">
      <alignment horizontal="right" vertical="top" wrapText="1"/>
    </xf>
    <xf numFmtId="0" fontId="6" fillId="0" borderId="0" xfId="0" applyFont="1" applyAlignment="1">
      <alignment horizontal="center" vertical="center" wrapText="1"/>
    </xf>
    <xf numFmtId="49" fontId="8" fillId="0" borderId="0" xfId="0" applyNumberFormat="1" applyFont="1" applyAlignment="1">
      <alignment vertical="top"/>
    </xf>
    <xf numFmtId="0" fontId="6" fillId="4" borderId="0" xfId="15" applyFont="1" applyFill="1" applyAlignment="1">
      <alignment horizontal="left" vertical="top"/>
    </xf>
    <xf numFmtId="49" fontId="8" fillId="0" borderId="0" xfId="0" applyNumberFormat="1" applyFont="1" applyAlignment="1">
      <alignment horizontal="left" vertical="top" wrapText="1"/>
    </xf>
    <xf numFmtId="0" fontId="5" fillId="4" borderId="0" xfId="19" applyFont="1" applyFill="1">
      <alignment wrapText="1"/>
    </xf>
    <xf numFmtId="0" fontId="9" fillId="4" borderId="0" xfId="10" applyFont="1" applyFill="1" applyAlignment="1">
      <alignment horizontal="left" vertical="top" wrapText="1"/>
    </xf>
    <xf numFmtId="0" fontId="9" fillId="0" borderId="0" xfId="10" applyFont="1" applyAlignment="1">
      <alignment horizontal="left" vertical="top" wrapText="1"/>
    </xf>
    <xf numFmtId="0" fontId="9" fillId="0" borderId="0" xfId="10" applyFont="1" applyAlignment="1">
      <alignment vertical="top"/>
    </xf>
    <xf numFmtId="0" fontId="12" fillId="0" borderId="10" xfId="19" applyFont="1" applyBorder="1" applyAlignment="1">
      <alignment horizontal="left" vertical="center"/>
    </xf>
    <xf numFmtId="4" fontId="12" fillId="0" borderId="10" xfId="19" applyNumberFormat="1" applyFont="1" applyBorder="1" applyAlignment="1">
      <alignment vertical="center"/>
    </xf>
    <xf numFmtId="0" fontId="5" fillId="0" borderId="0" xfId="19" applyFont="1" applyAlignment="1">
      <alignment horizontal="center" vertical="center"/>
    </xf>
    <xf numFmtId="49" fontId="5" fillId="0" borderId="0" xfId="19" applyNumberFormat="1" applyFont="1" applyAlignment="1">
      <alignment horizontal="justify" vertical="top" wrapText="1"/>
    </xf>
    <xf numFmtId="49" fontId="5" fillId="0" borderId="0" xfId="19" applyNumberFormat="1" applyFont="1" applyAlignment="1">
      <alignment horizontal="center" vertical="center" wrapText="1"/>
    </xf>
    <xf numFmtId="4" fontId="5" fillId="0" borderId="0" xfId="19" applyNumberFormat="1" applyFont="1" applyAlignment="1">
      <alignment horizontal="center" vertical="center"/>
    </xf>
    <xf numFmtId="4" fontId="5" fillId="0" borderId="0" xfId="19" applyNumberFormat="1" applyFont="1" applyAlignment="1">
      <alignment horizontal="center" vertical="center" wrapText="1"/>
    </xf>
    <xf numFmtId="49" fontId="7" fillId="5" borderId="10" xfId="15" applyNumberFormat="1" applyFont="1" applyFill="1" applyBorder="1" applyAlignment="1">
      <alignment horizontal="center" vertical="center"/>
    </xf>
    <xf numFmtId="0" fontId="7" fillId="5" borderId="4" xfId="15" applyFont="1" applyFill="1" applyBorder="1" applyAlignment="1">
      <alignment vertical="center"/>
    </xf>
    <xf numFmtId="0" fontId="7" fillId="5" borderId="5" xfId="15" applyFont="1" applyFill="1" applyBorder="1" applyAlignment="1">
      <alignment vertical="center"/>
    </xf>
    <xf numFmtId="4" fontId="5" fillId="5" borderId="5" xfId="19" applyNumberFormat="1" applyFont="1" applyFill="1" applyBorder="1" applyAlignment="1">
      <alignment horizontal="center"/>
    </xf>
    <xf numFmtId="4" fontId="5" fillId="5" borderId="6" xfId="19" applyNumberFormat="1" applyFont="1" applyFill="1" applyBorder="1" applyAlignment="1">
      <alignment horizontal="right" wrapText="1"/>
    </xf>
    <xf numFmtId="49" fontId="5" fillId="5" borderId="10" xfId="19" applyNumberFormat="1" applyFont="1" applyFill="1" applyBorder="1" applyAlignment="1">
      <alignment horizontal="right" vertical="top" wrapText="1"/>
    </xf>
    <xf numFmtId="49" fontId="5" fillId="0" borderId="0" xfId="19" applyNumberFormat="1" applyFont="1" applyAlignment="1">
      <alignment horizontal="left" vertical="top" wrapText="1"/>
    </xf>
    <xf numFmtId="4" fontId="5" fillId="0" borderId="0" xfId="19" applyNumberFormat="1" applyFont="1" applyAlignment="1">
      <alignment horizontal="center"/>
    </xf>
    <xf numFmtId="49" fontId="5" fillId="0" borderId="0" xfId="19" applyNumberFormat="1" applyFont="1" applyAlignment="1">
      <alignment horizontal="right" vertical="top" wrapText="1"/>
    </xf>
    <xf numFmtId="49" fontId="7" fillId="5" borderId="4" xfId="15" applyNumberFormat="1" applyFont="1" applyFill="1" applyBorder="1" applyAlignment="1">
      <alignment vertical="center"/>
    </xf>
    <xf numFmtId="0" fontId="5" fillId="5" borderId="10" xfId="19" applyFont="1" applyFill="1" applyBorder="1" applyAlignment="1">
      <alignment horizontal="center" vertical="center"/>
    </xf>
    <xf numFmtId="49" fontId="7" fillId="6" borderId="10" xfId="15" applyNumberFormat="1" applyFont="1" applyFill="1" applyBorder="1" applyAlignment="1">
      <alignment horizontal="center" vertical="center" wrapText="1"/>
    </xf>
    <xf numFmtId="0" fontId="7" fillId="6" borderId="4" xfId="15" applyFont="1" applyFill="1" applyBorder="1" applyAlignment="1">
      <alignment vertical="center"/>
    </xf>
    <xf numFmtId="0" fontId="7" fillId="6" borderId="5" xfId="15" applyFont="1" applyFill="1" applyBorder="1" applyAlignment="1">
      <alignment vertical="center"/>
    </xf>
    <xf numFmtId="4" fontId="5" fillId="6" borderId="5" xfId="19" applyNumberFormat="1" applyFont="1" applyFill="1" applyBorder="1" applyAlignment="1">
      <alignment horizontal="center"/>
    </xf>
    <xf numFmtId="4" fontId="5" fillId="6" borderId="6" xfId="19" applyNumberFormat="1" applyFont="1" applyFill="1" applyBorder="1" applyAlignment="1">
      <alignment horizontal="right" wrapText="1"/>
    </xf>
    <xf numFmtId="49" fontId="5" fillId="6" borderId="10" xfId="19" applyNumberFormat="1" applyFont="1" applyFill="1" applyBorder="1" applyAlignment="1">
      <alignment horizontal="right" vertical="top" wrapText="1"/>
    </xf>
    <xf numFmtId="49" fontId="7" fillId="7" borderId="10" xfId="15" applyNumberFormat="1" applyFont="1" applyFill="1" applyBorder="1" applyAlignment="1">
      <alignment horizontal="center" vertical="center"/>
    </xf>
    <xf numFmtId="0" fontId="7" fillId="7" borderId="4" xfId="15" applyFont="1" applyFill="1" applyBorder="1" applyAlignment="1">
      <alignment vertical="center"/>
    </xf>
    <xf numFmtId="0" fontId="7" fillId="7" borderId="5" xfId="15" applyFont="1" applyFill="1" applyBorder="1" applyAlignment="1">
      <alignment vertical="center"/>
    </xf>
    <xf numFmtId="4" fontId="5" fillId="7" borderId="5" xfId="19" applyNumberFormat="1" applyFont="1" applyFill="1" applyBorder="1" applyAlignment="1">
      <alignment horizontal="center"/>
    </xf>
    <xf numFmtId="4" fontId="5" fillId="7" borderId="6" xfId="19" applyNumberFormat="1" applyFont="1" applyFill="1" applyBorder="1" applyAlignment="1">
      <alignment horizontal="right" wrapText="1"/>
    </xf>
    <xf numFmtId="49" fontId="5" fillId="7" borderId="10" xfId="19" applyNumberFormat="1" applyFont="1" applyFill="1" applyBorder="1" applyAlignment="1">
      <alignment horizontal="right" vertical="top" wrapText="1"/>
    </xf>
    <xf numFmtId="49" fontId="7" fillId="6" borderId="10" xfId="15" applyNumberFormat="1" applyFont="1" applyFill="1" applyBorder="1" applyAlignment="1">
      <alignment horizontal="center" vertical="center"/>
    </xf>
    <xf numFmtId="49" fontId="13" fillId="5" borderId="4" xfId="19" applyNumberFormat="1" applyFont="1" applyFill="1" applyBorder="1" applyAlignment="1">
      <alignment horizontal="center" vertical="top"/>
    </xf>
    <xf numFmtId="49" fontId="13" fillId="5" borderId="5" xfId="19" applyNumberFormat="1" applyFont="1" applyFill="1" applyBorder="1" applyAlignment="1">
      <alignment vertical="top" wrapText="1"/>
    </xf>
    <xf numFmtId="0" fontId="13" fillId="5" borderId="5" xfId="19" applyFont="1" applyFill="1" applyBorder="1" applyAlignment="1">
      <alignment horizontal="center" vertical="top"/>
    </xf>
    <xf numFmtId="4" fontId="13" fillId="5" borderId="5" xfId="19" applyNumberFormat="1" applyFont="1" applyFill="1" applyBorder="1" applyAlignment="1">
      <alignment horizontal="right" vertical="top"/>
    </xf>
    <xf numFmtId="4" fontId="13" fillId="5" borderId="5" xfId="19" applyNumberFormat="1" applyFont="1" applyFill="1" applyBorder="1" applyAlignment="1">
      <alignment horizontal="right" vertical="top" wrapText="1"/>
    </xf>
    <xf numFmtId="0" fontId="13" fillId="0" borderId="0" xfId="19" applyFont="1">
      <alignment wrapText="1"/>
    </xf>
    <xf numFmtId="0" fontId="5" fillId="0" borderId="0" xfId="19" applyFont="1" applyAlignment="1">
      <alignment horizontal="center" vertical="top"/>
    </xf>
    <xf numFmtId="0" fontId="5" fillId="0" borderId="0" xfId="19" applyFont="1" applyAlignment="1">
      <alignment vertical="top" wrapText="1"/>
    </xf>
    <xf numFmtId="4" fontId="5" fillId="0" borderId="0" xfId="19" applyNumberFormat="1" applyFont="1" applyAlignment="1">
      <alignment horizontal="right" vertical="top"/>
    </xf>
    <xf numFmtId="0" fontId="5" fillId="6" borderId="10" xfId="19" applyFont="1" applyFill="1" applyBorder="1" applyAlignment="1">
      <alignment vertical="top" wrapText="1"/>
    </xf>
    <xf numFmtId="49" fontId="5" fillId="6" borderId="5" xfId="19" applyNumberFormat="1" applyFont="1" applyFill="1" applyBorder="1" applyAlignment="1">
      <alignment horizontal="justify" vertical="top" wrapText="1"/>
    </xf>
    <xf numFmtId="0" fontId="5" fillId="6" borderId="5" xfId="19" applyFont="1" applyFill="1" applyBorder="1" applyAlignment="1">
      <alignment horizontal="center" vertical="top" wrapText="1"/>
    </xf>
    <xf numFmtId="4" fontId="5" fillId="6" borderId="5" xfId="19" applyNumberFormat="1" applyFont="1" applyFill="1" applyBorder="1" applyAlignment="1">
      <alignment horizontal="right" vertical="top" wrapText="1"/>
    </xf>
    <xf numFmtId="4" fontId="5" fillId="6" borderId="4" xfId="19" applyNumberFormat="1" applyFont="1" applyFill="1" applyBorder="1" applyAlignment="1">
      <alignment horizontal="right" vertical="top" wrapText="1"/>
    </xf>
    <xf numFmtId="167" fontId="5" fillId="7" borderId="6" xfId="19" applyNumberFormat="1" applyFont="1" applyFill="1" applyBorder="1" applyAlignment="1">
      <alignment horizontal="left" vertical="top" wrapText="1"/>
    </xf>
    <xf numFmtId="49" fontId="5" fillId="7" borderId="5" xfId="19" applyNumberFormat="1" applyFont="1" applyFill="1" applyBorder="1" applyAlignment="1">
      <alignment horizontal="justify" vertical="top" wrapText="1"/>
    </xf>
    <xf numFmtId="0" fontId="5" fillId="7" borderId="5" xfId="19" applyFont="1" applyFill="1" applyBorder="1" applyAlignment="1">
      <alignment horizontal="center" vertical="top" wrapText="1"/>
    </xf>
    <xf numFmtId="4" fontId="5" fillId="7" borderId="5" xfId="19" applyNumberFormat="1" applyFont="1" applyFill="1" applyBorder="1" applyAlignment="1">
      <alignment horizontal="right" vertical="top" wrapText="1"/>
    </xf>
    <xf numFmtId="4" fontId="5" fillId="7" borderId="4" xfId="19" applyNumberFormat="1" applyFont="1" applyFill="1" applyBorder="1" applyAlignment="1">
      <alignment horizontal="right" vertical="top" wrapText="1"/>
    </xf>
    <xf numFmtId="0" fontId="5" fillId="7" borderId="12" xfId="19" applyFont="1" applyFill="1" applyBorder="1" applyAlignment="1">
      <alignment horizontal="center" vertical="top" wrapText="1"/>
    </xf>
    <xf numFmtId="0" fontId="5" fillId="5" borderId="10" xfId="19" applyFont="1" applyFill="1" applyBorder="1" applyAlignment="1">
      <alignment vertical="top" wrapText="1"/>
    </xf>
    <xf numFmtId="49" fontId="5" fillId="5" borderId="5" xfId="19" applyNumberFormat="1" applyFont="1" applyFill="1" applyBorder="1" applyAlignment="1">
      <alignment horizontal="justify" vertical="top" wrapText="1"/>
    </xf>
    <xf numFmtId="0" fontId="5" fillId="5" borderId="5" xfId="19" applyFont="1" applyFill="1" applyBorder="1" applyAlignment="1">
      <alignment horizontal="center" vertical="top" wrapText="1"/>
    </xf>
    <xf numFmtId="4" fontId="5" fillId="5" borderId="5" xfId="19" applyNumberFormat="1" applyFont="1" applyFill="1" applyBorder="1" applyAlignment="1">
      <alignment horizontal="right" vertical="top" wrapText="1"/>
    </xf>
    <xf numFmtId="4" fontId="5" fillId="5" borderId="4" xfId="19" applyNumberFormat="1" applyFont="1" applyFill="1" applyBorder="1" applyAlignment="1">
      <alignment horizontal="right" vertical="top" wrapText="1"/>
    </xf>
    <xf numFmtId="165" fontId="5" fillId="6" borderId="4" xfId="19" applyNumberFormat="1" applyFont="1" applyFill="1" applyBorder="1" applyAlignment="1">
      <alignment horizontal="right" vertical="top" wrapText="1"/>
    </xf>
    <xf numFmtId="0" fontId="5" fillId="7" borderId="11" xfId="19" applyFont="1" applyFill="1" applyBorder="1" applyAlignment="1">
      <alignment horizontal="center" vertical="top" wrapText="1"/>
    </xf>
    <xf numFmtId="49" fontId="9" fillId="7" borderId="5" xfId="19" applyNumberFormat="1" applyFont="1" applyFill="1" applyBorder="1" applyAlignment="1">
      <alignment horizontal="justify" vertical="top" wrapText="1"/>
    </xf>
    <xf numFmtId="0" fontId="9" fillId="7" borderId="5" xfId="19" applyFont="1" applyFill="1" applyBorder="1" applyAlignment="1">
      <alignment horizontal="center" vertical="top" wrapText="1"/>
    </xf>
    <xf numFmtId="4" fontId="9" fillId="7" borderId="5" xfId="19" applyNumberFormat="1" applyFont="1" applyFill="1" applyBorder="1" applyAlignment="1">
      <alignment horizontal="right" vertical="top" wrapText="1"/>
    </xf>
    <xf numFmtId="4" fontId="9" fillId="7" borderId="4" xfId="19" applyNumberFormat="1" applyFont="1" applyFill="1" applyBorder="1" applyAlignment="1">
      <alignment horizontal="right" vertical="top" wrapText="1"/>
    </xf>
    <xf numFmtId="0" fontId="5" fillId="7" borderId="13" xfId="19" applyFont="1" applyFill="1" applyBorder="1" applyAlignment="1">
      <alignment horizontal="center" vertical="top" wrapText="1"/>
    </xf>
    <xf numFmtId="49" fontId="5" fillId="5" borderId="10" xfId="19" applyNumberFormat="1" applyFont="1" applyFill="1" applyBorder="1" applyAlignment="1">
      <alignment horizontal="center" vertical="center"/>
    </xf>
    <xf numFmtId="49" fontId="5" fillId="0" borderId="0" xfId="19" applyNumberFormat="1" applyFont="1" applyAlignment="1">
      <alignment horizontal="center" vertical="center"/>
    </xf>
    <xf numFmtId="0" fontId="5" fillId="0" borderId="0" xfId="19" applyFont="1" applyAlignment="1">
      <alignment horizontal="left" vertical="center"/>
    </xf>
    <xf numFmtId="4" fontId="14" fillId="0" borderId="0" xfId="15" applyNumberFormat="1" applyFont="1" applyAlignment="1">
      <alignment vertical="center"/>
    </xf>
    <xf numFmtId="4" fontId="5" fillId="0" borderId="0" xfId="15" applyNumberFormat="1" applyFont="1" applyAlignment="1">
      <alignment vertical="center"/>
    </xf>
    <xf numFmtId="49" fontId="5" fillId="0" borderId="0" xfId="19" applyNumberFormat="1" applyFont="1" applyAlignment="1">
      <alignment horizontal="left" vertical="center" wrapText="1"/>
    </xf>
    <xf numFmtId="0" fontId="9" fillId="0" borderId="0" xfId="19" applyFont="1" applyAlignment="1">
      <alignment horizontal="center" vertical="center" wrapText="1"/>
    </xf>
    <xf numFmtId="4" fontId="9" fillId="0" borderId="0" xfId="19" applyNumberFormat="1" applyFont="1" applyAlignment="1"/>
    <xf numFmtId="4" fontId="9" fillId="0" borderId="0" xfId="19" applyNumberFormat="1" applyFont="1" applyAlignment="1">
      <alignment horizontal="right" wrapText="1"/>
    </xf>
    <xf numFmtId="4" fontId="9" fillId="0" borderId="0" xfId="19" applyNumberFormat="1" applyFont="1" applyAlignment="1">
      <alignment horizontal="right" vertical="top" wrapText="1"/>
    </xf>
    <xf numFmtId="0" fontId="9" fillId="0" borderId="0" xfId="19" applyFont="1">
      <alignment wrapText="1"/>
    </xf>
    <xf numFmtId="0" fontId="8" fillId="0" borderId="0" xfId="0" applyFont="1" applyAlignment="1">
      <alignment vertical="center"/>
    </xf>
    <xf numFmtId="0" fontId="9" fillId="0" borderId="1" xfId="10" applyFont="1" applyBorder="1" applyAlignment="1">
      <alignment horizontal="left" vertical="center"/>
    </xf>
    <xf numFmtId="0" fontId="15" fillId="0" borderId="14" xfId="10" applyFont="1" applyBorder="1" applyAlignment="1">
      <alignment horizontal="left" vertical="center"/>
    </xf>
    <xf numFmtId="4" fontId="5" fillId="0" borderId="0" xfId="19" applyNumberFormat="1" applyFont="1" applyBorder="1" applyAlignment="1">
      <alignment horizontal="right" vertical="center"/>
    </xf>
    <xf numFmtId="4" fontId="5" fillId="0" borderId="0" xfId="19" applyNumberFormat="1" applyFont="1" applyBorder="1" applyAlignment="1">
      <alignment horizontal="right" vertical="center" wrapText="1"/>
    </xf>
    <xf numFmtId="0" fontId="9" fillId="0" borderId="14" xfId="10" applyFont="1" applyBorder="1" applyAlignment="1">
      <alignment horizontal="left" vertical="center"/>
    </xf>
    <xf numFmtId="0" fontId="9" fillId="0" borderId="0" xfId="15" applyFont="1" applyAlignment="1">
      <alignment horizontal="left" vertical="center"/>
    </xf>
    <xf numFmtId="0" fontId="12" fillId="0" borderId="0" xfId="19" applyFont="1" applyAlignment="1">
      <alignment horizontal="center" vertical="center"/>
    </xf>
    <xf numFmtId="0" fontId="12" fillId="8" borderId="10" xfId="19" applyFont="1" applyFill="1" applyBorder="1" applyAlignment="1">
      <alignment horizontal="center" vertical="center"/>
    </xf>
    <xf numFmtId="49" fontId="12" fillId="8" borderId="10" xfId="19" applyNumberFormat="1" applyFont="1" applyFill="1" applyBorder="1" applyAlignment="1">
      <alignment horizontal="center" vertical="center" wrapText="1"/>
    </xf>
    <xf numFmtId="4" fontId="12" fillId="8" borderId="10" xfId="19" applyNumberFormat="1" applyFont="1" applyFill="1" applyBorder="1" applyAlignment="1">
      <alignment horizontal="center" vertical="center"/>
    </xf>
    <xf numFmtId="4" fontId="12" fillId="8" borderId="4" xfId="19" applyNumberFormat="1" applyFont="1" applyFill="1" applyBorder="1" applyAlignment="1">
      <alignment horizontal="center" vertical="center" wrapText="1"/>
    </xf>
    <xf numFmtId="0" fontId="5" fillId="0" borderId="15" xfId="19" applyFont="1" applyBorder="1">
      <alignment wrapText="1"/>
    </xf>
    <xf numFmtId="49" fontId="9" fillId="0" borderId="0" xfId="19" applyNumberFormat="1" applyFont="1" applyAlignment="1">
      <alignment horizontal="justify" vertical="top" wrapText="1"/>
    </xf>
    <xf numFmtId="49" fontId="5" fillId="0" borderId="0" xfId="19" applyNumberFormat="1" applyFont="1" applyAlignment="1">
      <alignment horizontal="left" vertical="top"/>
    </xf>
    <xf numFmtId="0" fontId="5" fillId="7" borderId="10" xfId="31" applyFont="1" applyFill="1" applyBorder="1" applyAlignment="1" applyProtection="1">
      <alignment horizontal="center" vertical="center"/>
    </xf>
    <xf numFmtId="49" fontId="5" fillId="7" borderId="4" xfId="31" applyNumberFormat="1" applyFont="1" applyFill="1" applyBorder="1" applyAlignment="1" applyProtection="1">
      <alignment horizontal="left" vertical="center"/>
    </xf>
    <xf numFmtId="0" fontId="5" fillId="7" borderId="5" xfId="19" applyFont="1" applyFill="1" applyBorder="1" applyAlignment="1">
      <alignment horizontal="center" vertical="center"/>
    </xf>
    <xf numFmtId="4" fontId="5" fillId="7" borderId="5" xfId="19" applyNumberFormat="1" applyFont="1" applyFill="1" applyBorder="1" applyAlignment="1">
      <alignment horizontal="right" vertical="center"/>
    </xf>
    <xf numFmtId="4" fontId="5" fillId="7" borderId="5" xfId="19" applyNumberFormat="1" applyFont="1" applyFill="1" applyBorder="1" applyAlignment="1">
      <alignment horizontal="right" vertical="center" wrapText="1"/>
    </xf>
    <xf numFmtId="0" fontId="9" fillId="0" borderId="0" xfId="19" applyFont="1" applyAlignment="1">
      <alignment horizontal="center" vertical="center"/>
    </xf>
    <xf numFmtId="0" fontId="5" fillId="0" borderId="0" xfId="19" applyFont="1" applyBorder="1" applyAlignment="1">
      <alignment horizontal="right" vertical="top" wrapText="1" shrinkToFit="1"/>
    </xf>
    <xf numFmtId="0" fontId="5" fillId="0" borderId="0" xfId="19" applyFont="1" applyBorder="1" applyAlignment="1">
      <alignment horizontal="center" vertical="center"/>
    </xf>
    <xf numFmtId="4" fontId="5" fillId="0" borderId="0" xfId="19" applyNumberFormat="1" applyFont="1" applyBorder="1" applyAlignment="1">
      <alignment horizontal="center"/>
    </xf>
    <xf numFmtId="168" fontId="5" fillId="0" borderId="0" xfId="19" applyNumberFormat="1" applyFont="1" applyBorder="1">
      <alignment wrapText="1"/>
    </xf>
    <xf numFmtId="168" fontId="5" fillId="0" borderId="0" xfId="19" applyNumberFormat="1" applyFont="1" applyBorder="1" applyAlignment="1">
      <alignment horizontal="right" wrapText="1"/>
    </xf>
    <xf numFmtId="0" fontId="5" fillId="0" borderId="10" xfId="19" applyFont="1" applyBorder="1" applyAlignment="1">
      <alignment horizontal="center" vertical="center"/>
    </xf>
    <xf numFmtId="0" fontId="5" fillId="0" borderId="10" xfId="19" applyFont="1" applyBorder="1" applyAlignment="1">
      <alignment horizontal="justify" vertical="top" wrapText="1"/>
    </xf>
    <xf numFmtId="168" fontId="5" fillId="0" borderId="0" xfId="19" applyNumberFormat="1" applyFont="1">
      <alignment wrapText="1"/>
    </xf>
    <xf numFmtId="168" fontId="5" fillId="0" borderId="0" xfId="19" applyNumberFormat="1" applyFont="1" applyAlignment="1">
      <alignment horizontal="right" wrapText="1"/>
    </xf>
    <xf numFmtId="0" fontId="5" fillId="0" borderId="10" xfId="19" applyFont="1" applyBorder="1" applyAlignment="1">
      <alignment horizontal="right" vertical="top" wrapText="1" shrinkToFit="1"/>
    </xf>
    <xf numFmtId="4" fontId="5" fillId="0" borderId="10" xfId="19" applyNumberFormat="1" applyFont="1" applyBorder="1" applyAlignment="1">
      <alignment horizontal="center"/>
    </xf>
    <xf numFmtId="168" fontId="5" fillId="0" borderId="10" xfId="19" applyNumberFormat="1" applyFont="1" applyBorder="1">
      <alignment wrapText="1"/>
    </xf>
    <xf numFmtId="168" fontId="5" fillId="0" borderId="4" xfId="19" applyNumberFormat="1" applyFont="1" applyBorder="1" applyAlignment="1">
      <alignment horizontal="right" wrapText="1"/>
    </xf>
    <xf numFmtId="0" fontId="9" fillId="0" borderId="0" xfId="31" applyFont="1" applyFill="1" applyBorder="1" applyAlignment="1" applyProtection="1">
      <alignment horizontal="center" vertical="center"/>
    </xf>
    <xf numFmtId="49" fontId="9" fillId="0" borderId="0" xfId="31" applyNumberFormat="1" applyFont="1" applyFill="1" applyBorder="1" applyAlignment="1" applyProtection="1">
      <alignment horizontal="left" vertical="top"/>
    </xf>
    <xf numFmtId="0" fontId="5" fillId="0" borderId="10" xfId="19" applyFont="1" applyBorder="1" applyAlignment="1">
      <alignment horizontal="justify" vertical="top" wrapText="1" shrinkToFit="1"/>
    </xf>
    <xf numFmtId="4" fontId="16" fillId="0" borderId="0" xfId="19" applyNumberFormat="1" applyFont="1">
      <alignment wrapText="1"/>
    </xf>
    <xf numFmtId="0" fontId="5" fillId="0" borderId="3" xfId="19" applyFont="1" applyBorder="1" applyAlignment="1">
      <alignment horizontal="right" vertical="top" wrapText="1" shrinkToFit="1"/>
    </xf>
    <xf numFmtId="4" fontId="5" fillId="0" borderId="10" xfId="19" applyNumberFormat="1" applyFont="1" applyBorder="1" applyAlignment="1">
      <alignment horizontal="center"/>
    </xf>
    <xf numFmtId="4" fontId="17" fillId="0" borderId="0" xfId="19" applyNumberFormat="1" applyFont="1">
      <alignment wrapText="1"/>
    </xf>
    <xf numFmtId="0" fontId="5" fillId="0" borderId="0" xfId="19" applyFont="1" applyAlignment="1">
      <alignment horizontal="justify" vertical="top" wrapText="1" shrinkToFit="1"/>
    </xf>
    <xf numFmtId="167" fontId="5" fillId="7" borderId="4" xfId="31" applyNumberFormat="1" applyFont="1" applyFill="1" applyBorder="1" applyAlignment="1" applyProtection="1">
      <alignment horizontal="left" vertical="center"/>
    </xf>
    <xf numFmtId="4" fontId="5" fillId="7" borderId="6" xfId="19" applyNumberFormat="1" applyFont="1" applyFill="1" applyBorder="1" applyAlignment="1">
      <alignment horizontal="right" vertical="center" wrapText="1"/>
    </xf>
    <xf numFmtId="4" fontId="5" fillId="7" borderId="4" xfId="19" applyNumberFormat="1" applyFont="1" applyFill="1" applyBorder="1" applyAlignment="1">
      <alignment horizontal="right" vertical="center" wrapText="1"/>
    </xf>
    <xf numFmtId="0" fontId="5" fillId="9" borderId="10" xfId="31" applyFont="1" applyFill="1" applyBorder="1" applyAlignment="1" applyProtection="1">
      <alignment horizontal="center" vertical="center"/>
    </xf>
    <xf numFmtId="0" fontId="17" fillId="0" borderId="0" xfId="19" applyFont="1">
      <alignment wrapText="1"/>
    </xf>
    <xf numFmtId="4" fontId="17" fillId="0" borderId="0" xfId="19" applyNumberFormat="1" applyFont="1" applyAlignment="1">
      <alignment horizontal="center"/>
    </xf>
    <xf numFmtId="168" fontId="17" fillId="0" borderId="0" xfId="19" applyNumberFormat="1" applyFont="1">
      <alignment wrapText="1"/>
    </xf>
    <xf numFmtId="0" fontId="5" fillId="9" borderId="10" xfId="31" applyFont="1" applyFill="1" applyBorder="1" applyAlignment="1" applyProtection="1">
      <alignment horizontal="center" vertical="top"/>
    </xf>
    <xf numFmtId="49" fontId="5" fillId="9" borderId="5" xfId="31" applyNumberFormat="1" applyFont="1" applyFill="1" applyBorder="1" applyAlignment="1" applyProtection="1">
      <alignment vertical="top" wrapText="1"/>
    </xf>
    <xf numFmtId="0" fontId="5" fillId="9" borderId="5" xfId="19" applyFont="1" applyFill="1" applyBorder="1" applyAlignment="1">
      <alignment horizontal="center" vertical="top" wrapText="1"/>
    </xf>
    <xf numFmtId="4" fontId="5" fillId="9" borderId="5" xfId="19" applyNumberFormat="1" applyFont="1" applyFill="1" applyBorder="1" applyAlignment="1">
      <alignment horizontal="right" vertical="top" wrapText="1"/>
    </xf>
    <xf numFmtId="4" fontId="5" fillId="9" borderId="4" xfId="19" applyNumberFormat="1" applyFont="1" applyFill="1" applyBorder="1" applyAlignment="1">
      <alignment horizontal="right" vertical="top" wrapText="1"/>
    </xf>
    <xf numFmtId="49" fontId="5" fillId="9" borderId="4" xfId="31" applyNumberFormat="1" applyFont="1" applyFill="1" applyBorder="1" applyAlignment="1" applyProtection="1">
      <alignment horizontal="left" vertical="top"/>
    </xf>
    <xf numFmtId="0" fontId="9" fillId="9" borderId="5" xfId="19" applyFont="1" applyFill="1" applyBorder="1" applyAlignment="1">
      <alignment horizontal="center" vertical="center"/>
    </xf>
    <xf numFmtId="4" fontId="9" fillId="9" borderId="5" xfId="19" applyNumberFormat="1" applyFont="1" applyFill="1" applyBorder="1" applyAlignment="1">
      <alignment horizontal="right"/>
    </xf>
    <xf numFmtId="4" fontId="9" fillId="9" borderId="5" xfId="19" applyNumberFormat="1" applyFont="1" applyFill="1" applyBorder="1" applyAlignment="1">
      <alignment horizontal="right" wrapText="1"/>
    </xf>
    <xf numFmtId="4" fontId="9" fillId="9" borderId="5" xfId="19" applyNumberFormat="1" applyFont="1" applyFill="1" applyBorder="1" applyAlignment="1">
      <alignment horizontal="right" vertical="top" wrapText="1"/>
    </xf>
    <xf numFmtId="4" fontId="9" fillId="0" borderId="0" xfId="19" applyNumberFormat="1" applyFont="1" applyAlignment="1">
      <alignment horizontal="right"/>
    </xf>
    <xf numFmtId="0" fontId="9" fillId="0" borderId="4" xfId="19" applyFont="1" applyBorder="1" applyAlignment="1">
      <alignment vertical="center"/>
    </xf>
    <xf numFmtId="0" fontId="9" fillId="0" borderId="10" xfId="19" applyFont="1" applyBorder="1" applyAlignment="1">
      <alignment vertical="center"/>
    </xf>
    <xf numFmtId="0" fontId="5" fillId="0" borderId="11" xfId="19" applyFont="1" applyBorder="1" applyAlignment="1">
      <alignment horizontal="center" vertical="center"/>
    </xf>
    <xf numFmtId="0" fontId="5" fillId="0" borderId="11" xfId="19" applyFont="1" applyBorder="1" applyAlignment="1">
      <alignment horizontal="left" vertical="top" wrapText="1"/>
    </xf>
    <xf numFmtId="0" fontId="5" fillId="0" borderId="12" xfId="19" applyFont="1" applyBorder="1" applyAlignment="1">
      <alignment horizontal="center" vertical="center"/>
    </xf>
    <xf numFmtId="0" fontId="5" fillId="0" borderId="12" xfId="19" applyFont="1" applyBorder="1" applyAlignment="1">
      <alignment horizontal="left" vertical="top" wrapText="1"/>
    </xf>
    <xf numFmtId="0" fontId="5" fillId="0" borderId="14" xfId="19" applyFont="1" applyBorder="1" applyAlignment="1">
      <alignment horizontal="center" vertical="center"/>
    </xf>
    <xf numFmtId="4" fontId="5" fillId="0" borderId="0" xfId="19" applyNumberFormat="1" applyFont="1" applyBorder="1" applyAlignment="1">
      <alignment horizontal="right" wrapText="1"/>
    </xf>
    <xf numFmtId="0" fontId="18" fillId="0" borderId="11" xfId="19" applyFont="1" applyBorder="1" applyAlignment="1">
      <alignment wrapText="1"/>
    </xf>
    <xf numFmtId="0" fontId="5" fillId="0" borderId="13" xfId="19" applyFont="1" applyBorder="1" applyAlignment="1">
      <alignment horizontal="center" vertical="center"/>
    </xf>
    <xf numFmtId="0" fontId="5" fillId="0" borderId="13" xfId="19" applyFont="1" applyBorder="1" applyAlignment="1">
      <alignment wrapText="1"/>
    </xf>
    <xf numFmtId="0" fontId="5" fillId="0" borderId="0" xfId="19" applyFont="1" applyAlignment="1">
      <alignment horizontal="center" vertical="center"/>
    </xf>
    <xf numFmtId="49" fontId="5" fillId="0" borderId="10" xfId="19" applyNumberFormat="1" applyFont="1" applyBorder="1" applyAlignment="1">
      <alignment horizontal="left" vertical="top" wrapText="1"/>
    </xf>
    <xf numFmtId="0" fontId="5" fillId="0" borderId="10" xfId="19" applyFont="1" applyBorder="1" applyAlignment="1">
      <alignment horizontal="center"/>
    </xf>
    <xf numFmtId="4" fontId="5" fillId="0" borderId="10" xfId="19" applyNumberFormat="1" applyFont="1" applyBorder="1" applyAlignment="1">
      <alignment horizontal="right" wrapText="1"/>
    </xf>
    <xf numFmtId="4" fontId="5" fillId="0" borderId="4" xfId="19" applyNumberFormat="1" applyFont="1" applyBorder="1" applyAlignment="1">
      <alignment horizontal="right" wrapText="1"/>
    </xf>
    <xf numFmtId="0" fontId="5" fillId="9" borderId="4" xfId="31" applyFont="1" applyFill="1" applyBorder="1" applyAlignment="1" applyProtection="1">
      <alignment horizontal="center" vertical="top"/>
    </xf>
    <xf numFmtId="0" fontId="5" fillId="9" borderId="5" xfId="19" applyFont="1" applyFill="1" applyBorder="1" applyAlignment="1">
      <alignment horizontal="center" vertical="top"/>
    </xf>
    <xf numFmtId="4" fontId="5" fillId="9" borderId="5" xfId="19" applyNumberFormat="1" applyFont="1" applyFill="1" applyBorder="1" applyAlignment="1">
      <alignment horizontal="right" vertical="top"/>
    </xf>
    <xf numFmtId="4" fontId="5" fillId="9" borderId="6" xfId="19" applyNumberFormat="1" applyFont="1" applyFill="1" applyBorder="1" applyAlignment="1">
      <alignment horizontal="right" vertical="top" wrapText="1"/>
    </xf>
    <xf numFmtId="0" fontId="5" fillId="5" borderId="4" xfId="19" applyFont="1" applyFill="1" applyBorder="1" applyAlignment="1">
      <alignment horizontal="center" vertical="top"/>
    </xf>
    <xf numFmtId="49" fontId="5" fillId="5" borderId="5" xfId="19" applyNumberFormat="1" applyFont="1" applyFill="1" applyBorder="1" applyAlignment="1">
      <alignment vertical="top" wrapText="1"/>
    </xf>
    <xf numFmtId="0" fontId="5" fillId="5" borderId="5" xfId="19" applyFont="1" applyFill="1" applyBorder="1" applyAlignment="1">
      <alignment horizontal="center" vertical="top"/>
    </xf>
    <xf numFmtId="4" fontId="5" fillId="5" borderId="5" xfId="19" applyNumberFormat="1" applyFont="1" applyFill="1" applyBorder="1" applyAlignment="1">
      <alignment horizontal="right" vertical="top"/>
    </xf>
    <xf numFmtId="0" fontId="5" fillId="7" borderId="4" xfId="31" applyFont="1" applyFill="1" applyBorder="1" applyAlignment="1" applyProtection="1">
      <alignment horizontal="center" vertical="top"/>
    </xf>
    <xf numFmtId="49" fontId="5" fillId="7" borderId="4" xfId="31" applyNumberFormat="1" applyFont="1" applyFill="1" applyBorder="1" applyAlignment="1" applyProtection="1">
      <alignment horizontal="left" vertical="top"/>
    </xf>
    <xf numFmtId="0" fontId="5" fillId="7" borderId="5" xfId="19" applyFont="1" applyFill="1" applyBorder="1" applyAlignment="1">
      <alignment horizontal="center" vertical="top"/>
    </xf>
    <xf numFmtId="4" fontId="5" fillId="7" borderId="5" xfId="19" applyNumberFormat="1" applyFont="1" applyFill="1" applyBorder="1" applyAlignment="1">
      <alignment horizontal="right" vertical="top"/>
    </xf>
    <xf numFmtId="4" fontId="5" fillId="7" borderId="6" xfId="19" applyNumberFormat="1" applyFont="1" applyFill="1" applyBorder="1" applyAlignment="1">
      <alignment horizontal="right" vertical="top" wrapText="1"/>
    </xf>
    <xf numFmtId="0" fontId="5" fillId="0" borderId="0" xfId="19" applyFont="1" applyBorder="1">
      <alignment wrapText="1"/>
    </xf>
    <xf numFmtId="49" fontId="5" fillId="9" borderId="5" xfId="19" applyNumberFormat="1" applyFont="1" applyFill="1" applyBorder="1" applyAlignment="1">
      <alignment horizontal="justify" vertical="top" wrapText="1"/>
    </xf>
    <xf numFmtId="0" fontId="19" fillId="0" borderId="0" xfId="26" applyFont="1" applyAlignment="1">
      <alignment horizontal="left" vertical="top" wrapText="1"/>
    </xf>
    <xf numFmtId="49" fontId="19" fillId="0" borderId="0" xfId="26" applyNumberFormat="1" applyFont="1" applyAlignment="1">
      <alignment wrapText="1"/>
    </xf>
    <xf numFmtId="0" fontId="19" fillId="0" borderId="0" xfId="26" applyFont="1" applyAlignment="1">
      <alignment horizontal="center" vertical="center" wrapText="1"/>
    </xf>
    <xf numFmtId="0" fontId="19" fillId="0" borderId="0" xfId="26" applyFont="1" applyAlignment="1">
      <alignment horizontal="right" wrapText="1"/>
    </xf>
    <xf numFmtId="4" fontId="19" fillId="0" borderId="0" xfId="26" applyNumberFormat="1" applyFont="1" applyAlignment="1">
      <alignment horizontal="right" wrapText="1"/>
    </xf>
    <xf numFmtId="0" fontId="19" fillId="0" borderId="0" xfId="26" applyFont="1" applyAlignment="1">
      <alignment wrapText="1"/>
    </xf>
    <xf numFmtId="0" fontId="21" fillId="0" borderId="0" xfId="26" applyFont="1"/>
    <xf numFmtId="0" fontId="22" fillId="0" borderId="0" xfId="26" applyFont="1"/>
    <xf numFmtId="0" fontId="24" fillId="0" borderId="0" xfId="26" applyFont="1" applyAlignment="1">
      <alignment horizontal="left"/>
    </xf>
    <xf numFmtId="0" fontId="19" fillId="0" borderId="2" xfId="26" applyFont="1" applyBorder="1" applyAlignment="1">
      <alignment horizontal="left" vertical="top" wrapText="1"/>
    </xf>
    <xf numFmtId="49" fontId="19" fillId="0" borderId="2" xfId="26" applyNumberFormat="1" applyFont="1" applyBorder="1" applyAlignment="1">
      <alignment wrapText="1"/>
    </xf>
    <xf numFmtId="0" fontId="25" fillId="0" borderId="0" xfId="26" applyFont="1" applyAlignment="1">
      <alignment horizontal="left" vertical="top" wrapText="1"/>
    </xf>
    <xf numFmtId="49" fontId="26" fillId="0" borderId="0" xfId="26" applyNumberFormat="1" applyFont="1" applyAlignment="1">
      <alignment wrapText="1"/>
    </xf>
    <xf numFmtId="0" fontId="27" fillId="0" borderId="0" xfId="26" applyFont="1" applyAlignment="1">
      <alignment horizontal="right" wrapText="1"/>
    </xf>
    <xf numFmtId="49" fontId="28" fillId="0" borderId="0" xfId="26" applyNumberFormat="1" applyFont="1" applyAlignment="1">
      <alignment wrapText="1"/>
    </xf>
    <xf numFmtId="49" fontId="29" fillId="0" borderId="0" xfId="26" applyNumberFormat="1" applyFont="1" applyAlignment="1">
      <alignment wrapText="1"/>
    </xf>
    <xf numFmtId="49" fontId="30" fillId="0" borderId="0" xfId="26" applyNumberFormat="1" applyFont="1" applyAlignment="1">
      <alignment wrapText="1"/>
    </xf>
    <xf numFmtId="49" fontId="26" fillId="0" borderId="2" xfId="26" applyNumberFormat="1" applyFont="1" applyBorder="1" applyAlignment="1">
      <alignment wrapText="1"/>
    </xf>
    <xf numFmtId="49" fontId="26" fillId="0" borderId="0" xfId="26" applyNumberFormat="1" applyFont="1" applyAlignment="1">
      <alignment horizontal="left" wrapText="1"/>
    </xf>
    <xf numFmtId="0" fontId="19" fillId="0" borderId="10" xfId="26" applyFont="1" applyBorder="1" applyAlignment="1">
      <alignment horizontal="left" vertical="top"/>
    </xf>
    <xf numFmtId="49" fontId="26" fillId="0" borderId="10" xfId="26" applyNumberFormat="1" applyFont="1" applyBorder="1" applyAlignment="1">
      <alignment horizontal="justify" vertical="center" wrapText="1"/>
    </xf>
    <xf numFmtId="0" fontId="19" fillId="0" borderId="10" xfId="26" applyFont="1" applyBorder="1" applyAlignment="1">
      <alignment horizontal="center" vertical="center"/>
    </xf>
    <xf numFmtId="0" fontId="19" fillId="0" borderId="4" xfId="26" applyFont="1" applyBorder="1" applyAlignment="1">
      <alignment horizontal="center"/>
    </xf>
    <xf numFmtId="4" fontId="19" fillId="0" borderId="5" xfId="26" applyNumberFormat="1" applyFont="1" applyBorder="1" applyAlignment="1">
      <alignment horizontal="right"/>
    </xf>
    <xf numFmtId="4" fontId="19" fillId="0" borderId="6" xfId="26" applyNumberFormat="1" applyFont="1" applyBorder="1" applyAlignment="1">
      <alignment horizontal="right"/>
    </xf>
    <xf numFmtId="0" fontId="26" fillId="0" borderId="4" xfId="26" applyFont="1" applyBorder="1" applyAlignment="1">
      <alignment horizontal="right"/>
    </xf>
    <xf numFmtId="17" fontId="26" fillId="0" borderId="4" xfId="26" applyNumberFormat="1" applyFont="1" applyBorder="1" applyAlignment="1">
      <alignment horizontal="right"/>
    </xf>
    <xf numFmtId="49" fontId="26" fillId="0" borderId="5" xfId="26" applyNumberFormat="1" applyFont="1" applyBorder="1" applyAlignment="1">
      <alignment horizontal="left" vertical="center" wrapText="1"/>
    </xf>
    <xf numFmtId="0" fontId="19" fillId="0" borderId="5" xfId="26" applyFont="1" applyBorder="1" applyAlignment="1">
      <alignment horizontal="center" vertical="center"/>
    </xf>
    <xf numFmtId="0" fontId="19" fillId="0" borderId="5" xfId="26" applyFont="1" applyBorder="1" applyAlignment="1">
      <alignment horizontal="right"/>
    </xf>
    <xf numFmtId="0" fontId="19" fillId="0" borderId="0" xfId="26" applyFont="1" applyAlignment="1">
      <alignment horizontal="left" vertical="top"/>
    </xf>
    <xf numFmtId="49" fontId="19" fillId="0" borderId="0" xfId="26" applyNumberFormat="1" applyFont="1" applyAlignment="1">
      <alignment horizontal="justify" vertical="top" wrapText="1"/>
    </xf>
    <xf numFmtId="0" fontId="19" fillId="0" borderId="0" xfId="26" applyFont="1" applyAlignment="1">
      <alignment horizontal="center" vertical="center"/>
    </xf>
    <xf numFmtId="0" fontId="19" fillId="0" borderId="0" xfId="26" applyFont="1" applyAlignment="1">
      <alignment horizontal="right"/>
    </xf>
    <xf numFmtId="4" fontId="19" fillId="0" borderId="0" xfId="26" applyNumberFormat="1" applyFont="1" applyAlignment="1">
      <alignment horizontal="right"/>
    </xf>
    <xf numFmtId="49" fontId="19" fillId="0" borderId="10" xfId="26" applyNumberFormat="1" applyFont="1" applyBorder="1" applyAlignment="1">
      <alignment horizontal="center" vertical="center" wrapText="1"/>
    </xf>
    <xf numFmtId="0" fontId="19" fillId="0" borderId="10" xfId="26" applyFont="1" applyBorder="1" applyAlignment="1">
      <alignment horizontal="center"/>
    </xf>
    <xf numFmtId="4" fontId="19" fillId="0" borderId="10" xfId="26" applyNumberFormat="1" applyFont="1" applyBorder="1" applyAlignment="1">
      <alignment horizontal="center"/>
    </xf>
    <xf numFmtId="49" fontId="19" fillId="0" borderId="0" xfId="26" applyNumberFormat="1" applyFont="1" applyAlignment="1">
      <alignment horizontal="center" vertical="center" wrapText="1"/>
    </xf>
    <xf numFmtId="0" fontId="19" fillId="0" borderId="0" xfId="26" applyFont="1" applyAlignment="1">
      <alignment horizontal="center"/>
    </xf>
    <xf numFmtId="4" fontId="19" fillId="0" borderId="0" xfId="26" applyNumberFormat="1" applyFont="1" applyAlignment="1">
      <alignment horizontal="center"/>
    </xf>
    <xf numFmtId="0" fontId="31" fillId="10" borderId="0" xfId="26" applyFont="1" applyFill="1" applyAlignment="1">
      <alignment horizontal="left" vertical="top"/>
    </xf>
    <xf numFmtId="49" fontId="31" fillId="10" borderId="0" xfId="26" applyNumberFormat="1" applyFont="1" applyFill="1" applyAlignment="1">
      <alignment horizontal="center" vertical="center" wrapText="1"/>
    </xf>
    <xf numFmtId="0" fontId="31" fillId="11" borderId="0" xfId="32" applyFont="1" applyFill="1" applyBorder="1" applyAlignment="1" applyProtection="1">
      <alignment horizontal="left" vertical="top"/>
    </xf>
    <xf numFmtId="49" fontId="31" fillId="11" borderId="0" xfId="32" applyNumberFormat="1" applyFont="1" applyFill="1" applyBorder="1" applyAlignment="1" applyProtection="1">
      <alignment horizontal="left" vertical="top"/>
    </xf>
    <xf numFmtId="4" fontId="19" fillId="0" borderId="0" xfId="26" applyNumberFormat="1" applyFont="1" applyAlignment="1">
      <alignment horizontal="right" wrapText="1"/>
    </xf>
    <xf numFmtId="0" fontId="31" fillId="0" borderId="0" xfId="26" applyFont="1" applyAlignment="1">
      <alignment horizontal="left" vertical="top"/>
    </xf>
    <xf numFmtId="49" fontId="31" fillId="0" borderId="0" xfId="26" applyNumberFormat="1" applyFont="1" applyAlignment="1">
      <alignment horizontal="left" vertical="top"/>
    </xf>
    <xf numFmtId="0" fontId="22" fillId="12" borderId="0" xfId="31" applyFont="1" applyFill="1" applyBorder="1" applyAlignment="1" applyProtection="1">
      <alignment horizontal="left" vertical="top"/>
    </xf>
    <xf numFmtId="49" fontId="22" fillId="12" borderId="0" xfId="31" applyNumberFormat="1" applyFont="1" applyFill="1" applyBorder="1" applyAlignment="1" applyProtection="1">
      <alignment horizontal="left" vertical="top"/>
    </xf>
    <xf numFmtId="49" fontId="19" fillId="0" borderId="0" xfId="26" applyNumberFormat="1" applyFont="1" applyAlignment="1">
      <alignment horizontal="left" vertical="top"/>
    </xf>
    <xf numFmtId="0" fontId="19" fillId="0" borderId="0" xfId="21" applyFont="1" applyAlignment="1">
      <alignment horizontal="left" vertical="top"/>
    </xf>
    <xf numFmtId="49" fontId="19" fillId="0" borderId="0" xfId="21" applyNumberFormat="1" applyFont="1" applyAlignment="1">
      <alignment horizontal="left" vertical="top" wrapText="1"/>
    </xf>
    <xf numFmtId="0" fontId="19" fillId="0" borderId="0" xfId="21" applyFont="1" applyAlignment="1">
      <alignment horizontal="center" vertical="center"/>
    </xf>
    <xf numFmtId="0" fontId="19" fillId="0" borderId="0" xfId="21" applyFont="1" applyAlignment="1">
      <alignment horizontal="right"/>
    </xf>
    <xf numFmtId="4" fontId="19" fillId="0" borderId="0" xfId="21" applyNumberFormat="1" applyFont="1" applyAlignment="1">
      <alignment horizontal="right" wrapText="1"/>
    </xf>
    <xf numFmtId="4" fontId="19" fillId="13" borderId="0" xfId="21" applyNumberFormat="1" applyFont="1" applyFill="1" applyAlignment="1">
      <alignment horizontal="right" wrapText="1"/>
    </xf>
    <xf numFmtId="0" fontId="19" fillId="0" borderId="0" xfId="21" applyFont="1" applyAlignment="1">
      <alignment wrapText="1"/>
    </xf>
    <xf numFmtId="49" fontId="19" fillId="0" borderId="0" xfId="21" applyNumberFormat="1" applyFont="1" applyAlignment="1">
      <alignment horizontal="left" vertical="top"/>
    </xf>
    <xf numFmtId="4" fontId="19" fillId="13" borderId="0" xfId="26" applyNumberFormat="1" applyFont="1" applyFill="1" applyAlignment="1">
      <alignment horizontal="right" wrapText="1"/>
    </xf>
    <xf numFmtId="49" fontId="19" fillId="0" borderId="0" xfId="26" applyNumberFormat="1" applyFont="1" applyAlignment="1">
      <alignment horizontal="left" vertical="top" wrapText="1"/>
    </xf>
    <xf numFmtId="0" fontId="22" fillId="12" borderId="5" xfId="31" applyFont="1" applyFill="1" applyBorder="1" applyAlignment="1" applyProtection="1">
      <alignment horizontal="left" vertical="top"/>
    </xf>
    <xf numFmtId="49" fontId="22" fillId="12" borderId="5" xfId="31" applyNumberFormat="1" applyFont="1" applyFill="1" applyBorder="1" applyAlignment="1" applyProtection="1">
      <alignment horizontal="left" vertical="top"/>
    </xf>
    <xf numFmtId="0" fontId="19" fillId="12" borderId="5" xfId="26" applyFont="1" applyFill="1" applyBorder="1" applyAlignment="1">
      <alignment horizontal="center" vertical="center"/>
    </xf>
    <xf numFmtId="0" fontId="19" fillId="12" borderId="5" xfId="26" applyFont="1" applyFill="1" applyBorder="1" applyAlignment="1">
      <alignment horizontal="right"/>
    </xf>
    <xf numFmtId="4" fontId="19" fillId="12" borderId="5" xfId="26" applyNumberFormat="1" applyFont="1" applyFill="1" applyBorder="1" applyAlignment="1">
      <alignment horizontal="right" wrapText="1"/>
    </xf>
    <xf numFmtId="4" fontId="31" fillId="12" borderId="5" xfId="26" applyNumberFormat="1" applyFont="1" applyFill="1" applyBorder="1" applyAlignment="1">
      <alignment horizontal="right" wrapText="1"/>
    </xf>
    <xf numFmtId="0" fontId="22" fillId="0" borderId="0" xfId="31" applyFont="1" applyFill="1" applyBorder="1" applyAlignment="1" applyProtection="1">
      <alignment horizontal="left" vertical="top"/>
    </xf>
    <xf numFmtId="49" fontId="22" fillId="0" borderId="0" xfId="31" applyNumberFormat="1" applyFont="1" applyFill="1" applyBorder="1" applyAlignment="1" applyProtection="1">
      <alignment horizontal="left" vertical="top"/>
    </xf>
    <xf numFmtId="0" fontId="22" fillId="7" borderId="0" xfId="31" applyFont="1" applyFill="1" applyBorder="1" applyAlignment="1" applyProtection="1">
      <alignment horizontal="left" vertical="top"/>
    </xf>
    <xf numFmtId="49" fontId="22" fillId="7" borderId="0" xfId="31" applyNumberFormat="1" applyFont="1" applyFill="1" applyBorder="1" applyAlignment="1" applyProtection="1">
      <alignment horizontal="left" vertical="top"/>
    </xf>
    <xf numFmtId="0" fontId="22" fillId="0" borderId="0" xfId="31" applyFont="1" applyFill="1" applyBorder="1" applyAlignment="1" applyProtection="1">
      <alignment horizontal="center" vertical="center"/>
    </xf>
    <xf numFmtId="0" fontId="22" fillId="0" borderId="0" xfId="31" applyFont="1" applyFill="1" applyBorder="1" applyAlignment="1" applyProtection="1">
      <alignment horizontal="right"/>
    </xf>
    <xf numFmtId="49" fontId="33" fillId="0" borderId="0" xfId="21" applyNumberFormat="1" applyFont="1" applyAlignment="1">
      <alignment horizontal="left" vertical="top"/>
    </xf>
    <xf numFmtId="49" fontId="33" fillId="0" borderId="0" xfId="26" applyNumberFormat="1" applyFont="1" applyAlignment="1">
      <alignment horizontal="left" vertical="top"/>
    </xf>
    <xf numFmtId="0" fontId="22" fillId="7" borderId="5" xfId="31" applyFont="1" applyFill="1" applyBorder="1" applyAlignment="1" applyProtection="1">
      <alignment horizontal="left" vertical="top"/>
    </xf>
    <xf numFmtId="0" fontId="22" fillId="7" borderId="5" xfId="31" applyFont="1" applyFill="1" applyBorder="1" applyAlignment="1" applyProtection="1">
      <alignment wrapText="1"/>
    </xf>
    <xf numFmtId="0" fontId="31" fillId="7" borderId="5" xfId="26" applyFont="1" applyFill="1" applyBorder="1" applyAlignment="1">
      <alignment horizontal="center" vertical="center" wrapText="1"/>
    </xf>
    <xf numFmtId="0" fontId="31" fillId="7" borderId="5" xfId="26" applyFont="1" applyFill="1" applyBorder="1" applyAlignment="1">
      <alignment horizontal="right" wrapText="1"/>
    </xf>
    <xf numFmtId="4" fontId="31" fillId="7" borderId="5" xfId="26" applyNumberFormat="1" applyFont="1" applyFill="1" applyBorder="1" applyAlignment="1">
      <alignment horizontal="right" wrapText="1"/>
    </xf>
    <xf numFmtId="0" fontId="22" fillId="14" borderId="0" xfId="31" applyFont="1" applyFill="1" applyBorder="1" applyAlignment="1" applyProtection="1">
      <alignment horizontal="left" vertical="top"/>
    </xf>
    <xf numFmtId="49" fontId="22" fillId="14" borderId="0" xfId="31" applyNumberFormat="1" applyFont="1" applyFill="1" applyBorder="1" applyAlignment="1" applyProtection="1">
      <alignment horizontal="left" vertical="top"/>
    </xf>
    <xf numFmtId="4" fontId="19" fillId="0" borderId="0" xfId="26" applyNumberFormat="1" applyFont="1" applyAlignment="1">
      <alignment wrapText="1"/>
    </xf>
    <xf numFmtId="0" fontId="31" fillId="0" borderId="0" xfId="18" applyFont="1" applyAlignment="1">
      <alignment horizontal="center" vertical="top"/>
    </xf>
    <xf numFmtId="0" fontId="31" fillId="0" borderId="0" xfId="17" applyFont="1" applyAlignment="1">
      <alignment horizontal="justify" vertical="top" wrapText="1"/>
    </xf>
    <xf numFmtId="0" fontId="19" fillId="0" borderId="0" xfId="18" applyFont="1" applyAlignment="1">
      <alignment horizontal="center" vertical="center"/>
    </xf>
    <xf numFmtId="1" fontId="19" fillId="0" borderId="0" xfId="18" applyNumberFormat="1" applyFont="1" applyAlignment="1">
      <alignment horizontal="center" vertical="top"/>
    </xf>
    <xf numFmtId="4" fontId="19" fillId="0" borderId="0" xfId="18" applyNumberFormat="1" applyFont="1" applyAlignment="1">
      <alignment horizontal="center" vertical="top"/>
    </xf>
    <xf numFmtId="4" fontId="19" fillId="0" borderId="0" xfId="18" applyNumberFormat="1" applyFont="1" applyAlignment="1"/>
    <xf numFmtId="0" fontId="31" fillId="0" borderId="0" xfId="18" applyFont="1" applyAlignment="1">
      <alignment horizontal="justify" vertical="top"/>
    </xf>
    <xf numFmtId="0" fontId="19" fillId="0" borderId="0" xfId="18" applyFont="1" applyAlignment="1">
      <alignment horizontal="left" vertical="top"/>
    </xf>
    <xf numFmtId="0" fontId="19" fillId="0" borderId="0" xfId="28" applyFont="1" applyAlignment="1">
      <alignment horizontal="justify" vertical="top" wrapText="1"/>
    </xf>
    <xf numFmtId="0" fontId="19" fillId="0" borderId="0" xfId="26" applyFont="1" applyAlignment="1">
      <alignment horizontal="center" vertical="top"/>
    </xf>
    <xf numFmtId="0" fontId="19" fillId="0" borderId="0" xfId="26" applyFont="1" applyAlignment="1">
      <alignment horizontal="justify" vertical="top" wrapText="1"/>
    </xf>
    <xf numFmtId="4" fontId="19" fillId="0" borderId="0" xfId="18" applyNumberFormat="1" applyFont="1" applyAlignment="1">
      <alignment horizontal="center" vertical="top"/>
    </xf>
    <xf numFmtId="0" fontId="19" fillId="15" borderId="0" xfId="26" applyFont="1" applyFill="1" applyAlignment="1">
      <alignment horizontal="justify" vertical="top"/>
    </xf>
    <xf numFmtId="4" fontId="19" fillId="0" borderId="0" xfId="26" applyNumberFormat="1" applyFont="1" applyAlignment="1">
      <alignment horizontal="center" vertical="top"/>
    </xf>
    <xf numFmtId="0" fontId="19" fillId="0" borderId="8" xfId="26" applyFont="1" applyBorder="1" applyAlignment="1">
      <alignment horizontal="justify" vertical="top"/>
    </xf>
    <xf numFmtId="0" fontId="19" fillId="0" borderId="0" xfId="29" applyFont="1" applyAlignment="1">
      <alignment horizontal="justify" vertical="top" wrapText="1"/>
    </xf>
    <xf numFmtId="4" fontId="19" fillId="13" borderId="0" xfId="18" applyNumberFormat="1" applyFont="1" applyFill="1" applyAlignment="1"/>
    <xf numFmtId="0" fontId="19" fillId="0" borderId="8" xfId="28" applyFont="1" applyBorder="1" applyAlignment="1">
      <alignment horizontal="justify" vertical="top" wrapText="1"/>
    </xf>
    <xf numFmtId="0" fontId="34" fillId="0" borderId="0" xfId="26" applyFont="1" applyAlignment="1">
      <alignment horizontal="justify" vertical="top" wrapText="1"/>
    </xf>
    <xf numFmtId="0" fontId="19" fillId="0" borderId="0" xfId="18" applyFont="1" applyAlignment="1">
      <alignment horizontal="justify" vertical="top"/>
    </xf>
    <xf numFmtId="0" fontId="22" fillId="14" borderId="5" xfId="31" applyFont="1" applyFill="1" applyBorder="1" applyAlignment="1" applyProtection="1"/>
    <xf numFmtId="49" fontId="22" fillId="14" borderId="5" xfId="31" applyNumberFormat="1" applyFont="1" applyFill="1" applyBorder="1" applyAlignment="1" applyProtection="1">
      <alignment horizontal="left" vertical="top"/>
    </xf>
    <xf numFmtId="0" fontId="31" fillId="14" borderId="5" xfId="26" applyFont="1" applyFill="1" applyBorder="1" applyAlignment="1">
      <alignment horizontal="center" vertical="center"/>
    </xf>
    <xf numFmtId="0" fontId="31" fillId="14" borderId="5" xfId="26" applyFont="1" applyFill="1" applyBorder="1" applyAlignment="1">
      <alignment horizontal="right"/>
    </xf>
    <xf numFmtId="4" fontId="31" fillId="14" borderId="5" xfId="26" applyNumberFormat="1" applyFont="1" applyFill="1" applyBorder="1" applyAlignment="1">
      <alignment horizontal="right" wrapText="1"/>
    </xf>
    <xf numFmtId="4" fontId="31" fillId="0" borderId="5" xfId="26" applyNumberFormat="1" applyFont="1" applyBorder="1" applyAlignment="1">
      <alignment horizontal="right" wrapText="1"/>
    </xf>
    <xf numFmtId="0" fontId="19" fillId="11" borderId="0" xfId="26" applyFont="1" applyFill="1" applyAlignment="1">
      <alignment horizontal="center" vertical="center"/>
    </xf>
    <xf numFmtId="0" fontId="19" fillId="11" borderId="0" xfId="26" applyFont="1" applyFill="1" applyAlignment="1">
      <alignment horizontal="right"/>
    </xf>
    <xf numFmtId="4" fontId="19" fillId="11" borderId="0" xfId="26" applyNumberFormat="1" applyFont="1" applyFill="1" applyAlignment="1">
      <alignment horizontal="right" wrapText="1"/>
    </xf>
    <xf numFmtId="4" fontId="31" fillId="11" borderId="0" xfId="26" applyNumberFormat="1" applyFont="1" applyFill="1" applyAlignment="1">
      <alignment horizontal="right" wrapText="1"/>
    </xf>
    <xf numFmtId="0" fontId="3" fillId="0" borderId="0" xfId="26"/>
    <xf numFmtId="4" fontId="31" fillId="0" borderId="0" xfId="26" applyNumberFormat="1" applyFont="1" applyAlignment="1">
      <alignment horizontal="right" wrapText="1"/>
    </xf>
    <xf numFmtId="0" fontId="19" fillId="0" borderId="0" xfId="26" applyFont="1" applyAlignment="1">
      <alignment vertical="top" wrapText="1"/>
    </xf>
    <xf numFmtId="0" fontId="19" fillId="10" borderId="0" xfId="26" applyFont="1" applyFill="1" applyAlignment="1">
      <alignment vertical="top" wrapText="1"/>
    </xf>
    <xf numFmtId="0" fontId="31" fillId="10" borderId="0" xfId="26" applyFont="1" applyFill="1" applyAlignment="1">
      <alignment horizontal="center" wrapText="1"/>
    </xf>
    <xf numFmtId="0" fontId="19" fillId="10" borderId="0" xfId="26" applyFont="1" applyFill="1" applyAlignment="1">
      <alignment horizontal="center" vertical="center" wrapText="1"/>
    </xf>
    <xf numFmtId="0" fontId="19" fillId="10" borderId="0" xfId="26" applyFont="1" applyFill="1" applyAlignment="1">
      <alignment wrapText="1"/>
    </xf>
    <xf numFmtId="0" fontId="19" fillId="11" borderId="0" xfId="26" applyFont="1" applyFill="1" applyAlignment="1">
      <alignment vertical="top" wrapText="1"/>
    </xf>
    <xf numFmtId="0" fontId="19" fillId="11" borderId="0" xfId="26" applyFont="1" applyFill="1" applyAlignment="1">
      <alignment wrapText="1"/>
    </xf>
    <xf numFmtId="0" fontId="19" fillId="11" borderId="0" xfId="26" applyFont="1" applyFill="1" applyAlignment="1">
      <alignment horizontal="center" vertical="center" wrapText="1"/>
    </xf>
    <xf numFmtId="4" fontId="31" fillId="11" borderId="0" xfId="26" applyNumberFormat="1" applyFont="1" applyFill="1" applyAlignment="1">
      <alignment wrapText="1"/>
    </xf>
    <xf numFmtId="4" fontId="31" fillId="0" borderId="0" xfId="26" applyNumberFormat="1" applyFont="1" applyAlignment="1">
      <alignment wrapText="1"/>
    </xf>
    <xf numFmtId="0" fontId="31" fillId="0" borderId="0" xfId="26" applyFont="1" applyAlignment="1">
      <alignment horizontal="center" vertical="center"/>
    </xf>
    <xf numFmtId="0" fontId="31" fillId="0" borderId="0" xfId="26" applyFont="1"/>
    <xf numFmtId="0" fontId="19" fillId="10" borderId="0" xfId="26" applyFont="1" applyFill="1" applyAlignment="1">
      <alignment horizontal="left" vertical="top"/>
    </xf>
    <xf numFmtId="49" fontId="19" fillId="10" borderId="0" xfId="26" applyNumberFormat="1" applyFont="1" applyFill="1" applyAlignment="1">
      <alignment horizontal="right" vertical="top"/>
    </xf>
    <xf numFmtId="0" fontId="31" fillId="10" borderId="0" xfId="26" applyFont="1" applyFill="1" applyAlignment="1">
      <alignment horizontal="center" vertical="center"/>
    </xf>
    <xf numFmtId="0" fontId="31" fillId="10" borderId="0" xfId="26" applyFont="1" applyFill="1"/>
    <xf numFmtId="4" fontId="31" fillId="10" borderId="0" xfId="26" applyNumberFormat="1" applyFont="1" applyFill="1" applyAlignment="1">
      <alignment horizontal="right" wrapText="1"/>
    </xf>
    <xf numFmtId="0" fontId="19" fillId="0" borderId="0" xfId="26" applyFont="1" applyAlignment="1">
      <alignment vertical="top"/>
    </xf>
    <xf numFmtId="49" fontId="19" fillId="0" borderId="0" xfId="26" applyNumberFormat="1" applyFont="1" applyAlignment="1">
      <alignment horizontal="right" vertical="top"/>
    </xf>
    <xf numFmtId="49" fontId="31" fillId="0" borderId="0" xfId="26" applyNumberFormat="1" applyFont="1" applyAlignment="1">
      <alignment horizontal="right" vertical="top"/>
    </xf>
    <xf numFmtId="1" fontId="19" fillId="0" borderId="0" xfId="27" applyNumberFormat="1" applyFont="1" applyAlignment="1">
      <alignment horizontal="center" vertical="top"/>
    </xf>
    <xf numFmtId="2" fontId="19" fillId="0" borderId="0" xfId="27" applyFont="1" applyAlignment="1">
      <alignment horizontal="justify" vertical="top" wrapText="1"/>
    </xf>
    <xf numFmtId="2" fontId="19" fillId="0" borderId="0" xfId="27" applyFont="1" applyAlignment="1">
      <alignment horizontal="center"/>
    </xf>
    <xf numFmtId="3" fontId="19" fillId="0" borderId="0" xfId="30" applyNumberFormat="1" applyFont="1" applyBorder="1" applyAlignment="1" applyProtection="1">
      <alignment horizontal="center"/>
    </xf>
    <xf numFmtId="4" fontId="19" fillId="0" borderId="0" xfId="27" applyNumberFormat="1" applyFont="1" applyAlignment="1">
      <alignment horizontal="right"/>
    </xf>
    <xf numFmtId="2" fontId="19" fillId="0" borderId="0" xfId="27" applyFont="1"/>
    <xf numFmtId="2" fontId="35" fillId="0" borderId="19" xfId="27" applyFont="1" applyBorder="1"/>
    <xf numFmtId="2" fontId="35" fillId="0" borderId="0" xfId="27" applyFont="1" applyBorder="1"/>
    <xf numFmtId="2" fontId="36" fillId="0" borderId="16" xfId="27" applyFont="1" applyBorder="1"/>
    <xf numFmtId="2" fontId="35" fillId="0" borderId="17" xfId="27" applyFont="1" applyBorder="1" applyAlignment="1">
      <alignment horizontal="center"/>
    </xf>
    <xf numFmtId="2" fontId="37" fillId="0" borderId="20" xfId="27" applyFont="1" applyBorder="1"/>
    <xf numFmtId="2" fontId="1" fillId="0" borderId="0" xfId="27"/>
    <xf numFmtId="2" fontId="35" fillId="0" borderId="21" xfId="27" applyFont="1" applyBorder="1" applyAlignment="1"/>
    <xf numFmtId="2" fontId="35" fillId="0" borderId="22" xfId="27" applyFont="1" applyBorder="1" applyAlignment="1"/>
    <xf numFmtId="2" fontId="35" fillId="0" borderId="23" xfId="27" applyFont="1" applyBorder="1" applyAlignment="1"/>
    <xf numFmtId="2" fontId="36" fillId="0" borderId="21" xfId="27" applyFont="1" applyBorder="1"/>
    <xf numFmtId="2" fontId="35" fillId="0" borderId="22" xfId="27" applyFont="1" applyBorder="1" applyAlignment="1">
      <alignment horizontal="center"/>
    </xf>
    <xf numFmtId="2" fontId="37" fillId="0" borderId="23" xfId="27" applyFont="1" applyBorder="1"/>
    <xf numFmtId="2" fontId="35" fillId="0" borderId="0" xfId="27" applyFont="1" applyAlignment="1">
      <alignment horizontal="left"/>
    </xf>
    <xf numFmtId="2" fontId="36" fillId="0" borderId="0" xfId="27" applyFont="1"/>
    <xf numFmtId="2" fontId="35" fillId="0" borderId="0" xfId="27" applyFont="1" applyAlignment="1">
      <alignment horizontal="center"/>
    </xf>
    <xf numFmtId="2" fontId="37" fillId="0" borderId="0" xfId="27" applyFont="1"/>
    <xf numFmtId="167" fontId="31" fillId="0" borderId="0" xfId="30" applyFont="1" applyBorder="1" applyAlignment="1" applyProtection="1">
      <alignment horizontal="left"/>
    </xf>
    <xf numFmtId="1" fontId="19" fillId="0" borderId="0" xfId="27" applyNumberFormat="1" applyFont="1" applyAlignment="1">
      <alignment horizontal="center" vertical="top" wrapText="1"/>
    </xf>
    <xf numFmtId="2" fontId="19" fillId="0" borderId="0" xfId="27" applyFont="1" applyAlignment="1">
      <alignment horizontal="center" wrapText="1"/>
    </xf>
    <xf numFmtId="3" fontId="19" fillId="0" borderId="0" xfId="30" applyNumberFormat="1" applyFont="1" applyBorder="1" applyAlignment="1" applyProtection="1">
      <alignment horizontal="center" wrapText="1"/>
    </xf>
    <xf numFmtId="4" fontId="38" fillId="0" borderId="0" xfId="27" applyNumberFormat="1" applyFont="1" applyAlignment="1">
      <alignment horizontal="right" wrapText="1"/>
    </xf>
    <xf numFmtId="2" fontId="19" fillId="0" borderId="0" xfId="27" applyFont="1" applyAlignment="1">
      <alignment horizontal="center" vertical="top" wrapText="1"/>
    </xf>
    <xf numFmtId="1" fontId="34" fillId="0" borderId="0" xfId="27" applyNumberFormat="1" applyFont="1" applyAlignment="1">
      <alignment horizontal="center" vertical="top"/>
    </xf>
    <xf numFmtId="3" fontId="19" fillId="0" borderId="0" xfId="27" applyNumberFormat="1" applyFont="1" applyAlignment="1">
      <alignment horizontal="center"/>
    </xf>
    <xf numFmtId="4" fontId="19" fillId="0" borderId="0" xfId="27" applyNumberFormat="1" applyFont="1" applyAlignment="1">
      <alignment horizontal="center"/>
    </xf>
    <xf numFmtId="2" fontId="31" fillId="0" borderId="4" xfId="27" applyFont="1" applyBorder="1" applyAlignment="1">
      <alignment horizontal="justify" vertical="top" wrapText="1"/>
    </xf>
    <xf numFmtId="2" fontId="19" fillId="0" borderId="5" xfId="27" applyFont="1" applyBorder="1" applyAlignment="1">
      <alignment horizontal="center"/>
    </xf>
    <xf numFmtId="3" fontId="19" fillId="0" borderId="5" xfId="27" applyNumberFormat="1" applyFont="1" applyBorder="1" applyAlignment="1">
      <alignment horizontal="center"/>
    </xf>
    <xf numFmtId="4" fontId="19" fillId="0" borderId="5" xfId="27" applyNumberFormat="1" applyFont="1" applyBorder="1" applyAlignment="1">
      <alignment horizontal="center"/>
    </xf>
    <xf numFmtId="4" fontId="19" fillId="0" borderId="6" xfId="27" applyNumberFormat="1" applyFont="1" applyBorder="1" applyAlignment="1">
      <alignment horizontal="right"/>
    </xf>
    <xf numFmtId="49" fontId="34" fillId="0" borderId="0" xfId="27" applyNumberFormat="1" applyFont="1" applyAlignment="1">
      <alignment horizontal="center" vertical="top" wrapText="1"/>
    </xf>
    <xf numFmtId="2" fontId="39" fillId="0" borderId="0" xfId="27" applyFont="1" applyAlignment="1">
      <alignment horizontal="justify" vertical="top" wrapText="1"/>
    </xf>
    <xf numFmtId="2" fontId="33" fillId="0" borderId="0" xfId="27" applyFont="1" applyAlignment="1">
      <alignment horizontal="center" wrapText="1"/>
    </xf>
    <xf numFmtId="3" fontId="33" fillId="0" borderId="0" xfId="27" applyNumberFormat="1" applyFont="1" applyAlignment="1">
      <alignment horizontal="center" wrapText="1"/>
    </xf>
    <xf numFmtId="2" fontId="33" fillId="0" borderId="0" xfId="27" applyFont="1" applyAlignment="1">
      <alignment horizontal="center" vertical="center" wrapText="1"/>
    </xf>
    <xf numFmtId="2" fontId="39" fillId="15" borderId="0" xfId="27" applyFont="1" applyFill="1" applyAlignment="1">
      <alignment horizontal="justify" vertical="top" wrapText="1"/>
    </xf>
    <xf numFmtId="2" fontId="39" fillId="0" borderId="0" xfId="27" applyFont="1" applyAlignment="1">
      <alignment horizontal="justify" wrapText="1"/>
    </xf>
    <xf numFmtId="2" fontId="40" fillId="0" borderId="0" xfId="27" applyFont="1" applyAlignment="1">
      <alignment horizontal="justify" vertical="top" wrapText="1"/>
    </xf>
    <xf numFmtId="2" fontId="39" fillId="0" borderId="0" xfId="27" applyFont="1" applyAlignment="1">
      <alignment horizontal="center"/>
    </xf>
    <xf numFmtId="3" fontId="34" fillId="0" borderId="0" xfId="27" applyNumberFormat="1" applyFont="1" applyAlignment="1">
      <alignment horizontal="center"/>
    </xf>
    <xf numFmtId="3" fontId="39" fillId="0" borderId="0" xfId="27" applyNumberFormat="1" applyFont="1" applyAlignment="1">
      <alignment horizontal="center"/>
    </xf>
    <xf numFmtId="2" fontId="34" fillId="0" borderId="0" xfId="27" applyFont="1" applyAlignment="1">
      <alignment horizontal="justify" vertical="top" wrapText="1"/>
    </xf>
    <xf numFmtId="2" fontId="34" fillId="0" borderId="0" xfId="27" applyFont="1" applyAlignment="1">
      <alignment horizontal="center"/>
    </xf>
    <xf numFmtId="2" fontId="34" fillId="0" borderId="0" xfId="27" applyFont="1"/>
    <xf numFmtId="4" fontId="41" fillId="0" borderId="0" xfId="27" applyNumberFormat="1" applyFont="1" applyAlignment="1">
      <alignment horizontal="center"/>
    </xf>
    <xf numFmtId="2" fontId="39" fillId="0" borderId="0" xfId="27" applyFont="1" applyAlignment="1">
      <alignment horizontal="justify" vertical="top"/>
    </xf>
    <xf numFmtId="49" fontId="34" fillId="0" borderId="0" xfId="27" applyNumberFormat="1" applyFont="1" applyAlignment="1">
      <alignment horizontal="left" vertical="top" wrapText="1"/>
    </xf>
    <xf numFmtId="2" fontId="39" fillId="0" borderId="0" xfId="27" applyFont="1" applyAlignment="1">
      <alignment horizontal="left" vertical="top" wrapText="1"/>
    </xf>
    <xf numFmtId="2" fontId="39" fillId="0" borderId="0" xfId="27" applyFont="1" applyAlignment="1">
      <alignment horizontal="left"/>
    </xf>
    <xf numFmtId="3" fontId="39" fillId="0" borderId="0" xfId="27" applyNumberFormat="1" applyFont="1" applyAlignment="1">
      <alignment horizontal="left"/>
    </xf>
    <xf numFmtId="4" fontId="19" fillId="0" borderId="0" xfId="27" applyNumberFormat="1" applyFont="1" applyAlignment="1">
      <alignment horizontal="left"/>
    </xf>
    <xf numFmtId="2" fontId="34" fillId="0" borderId="0" xfId="27" applyFont="1" applyAlignment="1">
      <alignment horizontal="left"/>
    </xf>
    <xf numFmtId="2" fontId="39" fillId="0" borderId="0" xfId="27" applyFont="1" applyAlignment="1">
      <alignment horizontal="justify" vertical="top" wrapText="1"/>
    </xf>
    <xf numFmtId="2" fontId="39" fillId="0" borderId="0" xfId="27" applyFont="1" applyAlignment="1">
      <alignment horizontal="justify" wrapText="1"/>
    </xf>
    <xf numFmtId="3" fontId="42" fillId="0" borderId="0" xfId="27" applyNumberFormat="1" applyFont="1" applyAlignment="1">
      <alignment horizontal="center" wrapText="1"/>
    </xf>
    <xf numFmtId="2" fontId="34" fillId="0" borderId="0" xfId="27" applyFont="1" applyAlignment="1">
      <alignment horizontal="center" vertical="center" wrapText="1"/>
    </xf>
    <xf numFmtId="167" fontId="31" fillId="0" borderId="4" xfId="30" applyFont="1" applyBorder="1" applyAlignment="1" applyProtection="1">
      <alignment horizontal="left"/>
    </xf>
    <xf numFmtId="3" fontId="31" fillId="0" borderId="5" xfId="30" applyNumberFormat="1" applyFont="1" applyBorder="1" applyAlignment="1" applyProtection="1">
      <alignment horizontal="center"/>
    </xf>
    <xf numFmtId="4" fontId="19" fillId="0" borderId="6" xfId="27" applyNumberFormat="1" applyFont="1" applyBorder="1" applyAlignment="1">
      <alignment horizontal="center"/>
    </xf>
    <xf numFmtId="4" fontId="31" fillId="0" borderId="4" xfId="27" applyNumberFormat="1" applyFont="1" applyBorder="1" applyAlignment="1">
      <alignment horizontal="right"/>
    </xf>
    <xf numFmtId="169" fontId="31" fillId="0" borderId="4" xfId="27" applyNumberFormat="1" applyFont="1" applyBorder="1" applyAlignment="1">
      <alignment horizontal="left" vertical="top" wrapText="1"/>
    </xf>
    <xf numFmtId="2" fontId="19" fillId="0" borderId="0" xfId="27" applyFont="1" applyAlignment="1">
      <alignment horizontal="left" vertical="top" wrapText="1"/>
    </xf>
    <xf numFmtId="2" fontId="39" fillId="16" borderId="0" xfId="27" applyFont="1" applyFill="1" applyAlignment="1">
      <alignment horizontal="justify" wrapText="1"/>
    </xf>
    <xf numFmtId="1" fontId="19" fillId="0" borderId="0" xfId="27" applyNumberFormat="1" applyFont="1" applyAlignment="1">
      <alignment horizontal="center"/>
    </xf>
    <xf numFmtId="2" fontId="19" fillId="0" borderId="0" xfId="27" applyFont="1" applyAlignment="1">
      <alignment horizontal="justify" wrapText="1"/>
    </xf>
    <xf numFmtId="2" fontId="1" fillId="0" borderId="0" xfId="27" applyAlignment="1">
      <alignment horizontal="left" vertical="top"/>
    </xf>
    <xf numFmtId="2" fontId="43" fillId="0" borderId="0" xfId="27" applyFont="1" applyAlignment="1">
      <alignment horizontal="left" vertical="top" wrapText="1"/>
    </xf>
    <xf numFmtId="2" fontId="1" fillId="0" borderId="0" xfId="27" applyAlignment="1">
      <alignment horizontal="center"/>
    </xf>
    <xf numFmtId="170" fontId="1" fillId="0" borderId="0" xfId="27" applyNumberFormat="1" applyAlignment="1">
      <alignment horizontal="center"/>
    </xf>
    <xf numFmtId="2" fontId="1" fillId="0" borderId="0" xfId="27" applyAlignment="1">
      <alignment horizontal="left" vertical="top" wrapText="1"/>
    </xf>
    <xf numFmtId="2" fontId="44" fillId="0" borderId="0" xfId="27" applyFont="1" applyAlignment="1">
      <alignment horizontal="center"/>
    </xf>
    <xf numFmtId="2" fontId="44" fillId="0" borderId="0" xfId="27" applyFont="1" applyBorder="1" applyAlignment="1">
      <alignment horizontal="center"/>
    </xf>
    <xf numFmtId="170" fontId="44" fillId="0" borderId="0" xfId="27" applyNumberFormat="1" applyFont="1" applyAlignment="1">
      <alignment horizontal="right"/>
    </xf>
    <xf numFmtId="2" fontId="1" fillId="0" borderId="0" xfId="27" applyBorder="1" applyAlignment="1">
      <alignment horizontal="center"/>
    </xf>
    <xf numFmtId="170" fontId="1" fillId="0" borderId="0" xfId="27" applyNumberFormat="1" applyAlignment="1">
      <alignment horizontal="right"/>
    </xf>
    <xf numFmtId="2" fontId="29" fillId="0" borderId="0" xfId="27" applyFont="1" applyAlignment="1">
      <alignment horizontal="justify" vertical="top" wrapText="1"/>
    </xf>
    <xf numFmtId="2" fontId="29" fillId="0" borderId="0" xfId="27" applyFont="1" applyAlignment="1">
      <alignment horizontal="left" vertical="top" wrapText="1"/>
    </xf>
    <xf numFmtId="2" fontId="1" fillId="0" borderId="4" xfId="27" applyBorder="1" applyAlignment="1">
      <alignment horizontal="center"/>
    </xf>
    <xf numFmtId="170" fontId="1" fillId="0" borderId="5" xfId="27" applyNumberFormat="1" applyBorder="1" applyAlignment="1">
      <alignment horizontal="right"/>
    </xf>
    <xf numFmtId="2" fontId="29" fillId="0" borderId="0" xfId="27" applyFont="1" applyAlignment="1">
      <alignment horizontal="right" vertical="top" wrapText="1"/>
    </xf>
    <xf numFmtId="2" fontId="1" fillId="0" borderId="25" xfId="27" applyBorder="1" applyAlignment="1">
      <alignment horizontal="center"/>
    </xf>
    <xf numFmtId="2" fontId="1" fillId="0" borderId="0" xfId="27" applyAlignment="1">
      <alignment horizontal="right"/>
    </xf>
    <xf numFmtId="170" fontId="29" fillId="0" borderId="0" xfId="27" applyNumberFormat="1" applyFont="1" applyAlignment="1">
      <alignment horizontal="right"/>
    </xf>
    <xf numFmtId="170" fontId="29" fillId="0" borderId="0" xfId="27" applyNumberFormat="1" applyFont="1" applyAlignment="1">
      <alignment horizontal="center"/>
    </xf>
    <xf numFmtId="1" fontId="34" fillId="0" borderId="0" xfId="27" applyNumberFormat="1" applyFont="1" applyAlignment="1">
      <alignment horizontal="justify" vertical="top" wrapText="1"/>
    </xf>
    <xf numFmtId="1" fontId="34" fillId="0" borderId="0" xfId="27" applyNumberFormat="1" applyFont="1" applyAlignment="1">
      <alignment horizontal="center"/>
    </xf>
    <xf numFmtId="4" fontId="34" fillId="0" borderId="0" xfId="27" applyNumberFormat="1" applyFont="1" applyAlignment="1">
      <alignment horizontal="center"/>
    </xf>
    <xf numFmtId="4" fontId="34" fillId="0" borderId="0" xfId="27" applyNumberFormat="1" applyFont="1" applyAlignment="1">
      <alignment horizontal="right"/>
    </xf>
    <xf numFmtId="1" fontId="34" fillId="0" borderId="0" xfId="27" applyNumberFormat="1" applyFont="1"/>
    <xf numFmtId="2" fontId="36" fillId="0" borderId="19" xfId="27" applyFont="1" applyBorder="1"/>
    <xf numFmtId="2" fontId="35" fillId="0" borderId="0" xfId="27" applyFont="1" applyBorder="1" applyAlignment="1">
      <alignment horizontal="center"/>
    </xf>
    <xf numFmtId="2" fontId="37" fillId="0" borderId="26" xfId="27" applyFont="1" applyBorder="1"/>
    <xf numFmtId="2" fontId="35" fillId="0" borderId="0" xfId="27" applyFont="1" applyBorder="1" applyAlignment="1">
      <alignment horizontal="left"/>
    </xf>
    <xf numFmtId="2" fontId="36" fillId="0" borderId="0" xfId="27" applyFont="1" applyBorder="1"/>
    <xf numFmtId="2" fontId="37" fillId="0" borderId="0" xfId="27" applyFont="1" applyBorder="1"/>
    <xf numFmtId="1" fontId="34" fillId="0" borderId="0" xfId="27" applyNumberFormat="1" applyFont="1" applyAlignment="1">
      <alignment horizontal="center" vertical="top" wrapText="1"/>
    </xf>
    <xf numFmtId="1" fontId="34" fillId="0" borderId="0" xfId="27" applyNumberFormat="1" applyFont="1" applyAlignment="1">
      <alignment horizontal="center" wrapText="1"/>
    </xf>
    <xf numFmtId="4" fontId="34" fillId="0" borderId="0" xfId="27" applyNumberFormat="1" applyFont="1" applyAlignment="1">
      <alignment horizontal="center" wrapText="1"/>
    </xf>
    <xf numFmtId="1" fontId="34" fillId="0" borderId="0" xfId="0" applyNumberFormat="1" applyFont="1" applyAlignment="1">
      <alignment horizontal="center" vertical="top"/>
    </xf>
    <xf numFmtId="0" fontId="34" fillId="0" borderId="0" xfId="0" applyFont="1" applyAlignment="1">
      <alignment horizontal="justify" vertical="top" wrapText="1"/>
    </xf>
    <xf numFmtId="0" fontId="34" fillId="0" borderId="0" xfId="0" applyFont="1" applyAlignment="1">
      <alignment horizontal="center"/>
    </xf>
    <xf numFmtId="3" fontId="34" fillId="0" borderId="0" xfId="30" applyNumberFormat="1" applyFont="1" applyBorder="1" applyAlignment="1" applyProtection="1">
      <alignment horizontal="center"/>
    </xf>
    <xf numFmtId="4" fontId="34" fillId="0" borderId="0" xfId="0" applyNumberFormat="1" applyFont="1" applyAlignment="1">
      <alignment horizontal="center"/>
    </xf>
    <xf numFmtId="4" fontId="34" fillId="0" borderId="0" xfId="0" applyNumberFormat="1" applyFont="1" applyAlignment="1">
      <alignment horizontal="right"/>
    </xf>
    <xf numFmtId="0" fontId="34" fillId="0" borderId="0" xfId="0" applyFont="1"/>
    <xf numFmtId="1" fontId="33" fillId="0" borderId="4" xfId="27" applyNumberFormat="1" applyFont="1" applyBorder="1" applyAlignment="1">
      <alignment horizontal="justify" vertical="top" wrapText="1"/>
    </xf>
    <xf numFmtId="1" fontId="34" fillId="0" borderId="5" xfId="27" applyNumberFormat="1" applyFont="1" applyBorder="1" applyAlignment="1">
      <alignment horizontal="center"/>
    </xf>
    <xf numFmtId="4" fontId="34" fillId="0" borderId="5" xfId="27" applyNumberFormat="1" applyFont="1" applyBorder="1" applyAlignment="1">
      <alignment horizontal="center"/>
    </xf>
    <xf numFmtId="4" fontId="34" fillId="0" borderId="5" xfId="27" applyNumberFormat="1" applyFont="1" applyBorder="1" applyAlignment="1">
      <alignment horizontal="right"/>
    </xf>
    <xf numFmtId="1" fontId="31" fillId="0" borderId="0" xfId="27" applyNumberFormat="1" applyFont="1" applyAlignment="1">
      <alignment horizontal="justify" vertical="top" wrapText="1"/>
    </xf>
    <xf numFmtId="0" fontId="19" fillId="0" borderId="0" xfId="27" applyNumberFormat="1" applyFont="1" applyAlignment="1">
      <alignment horizontal="justify" vertical="top" wrapText="1"/>
    </xf>
    <xf numFmtId="1" fontId="31" fillId="0" borderId="0" xfId="27" applyNumberFormat="1" applyFont="1" applyAlignment="1">
      <alignment horizontal="justify"/>
    </xf>
    <xf numFmtId="1" fontId="34" fillId="0" borderId="0" xfId="27" applyNumberFormat="1" applyFont="1" applyAlignment="1">
      <alignment horizontal="justify"/>
    </xf>
    <xf numFmtId="2" fontId="34" fillId="0" borderId="0" xfId="27" applyFont="1" applyAlignment="1">
      <alignment horizontal="justify" vertical="top"/>
    </xf>
    <xf numFmtId="2" fontId="22" fillId="0" borderId="0" xfId="27" applyFont="1" applyAlignment="1">
      <alignment horizontal="justify" vertical="top"/>
    </xf>
    <xf numFmtId="1" fontId="33" fillId="0" borderId="27" xfId="27" applyNumberFormat="1" applyFont="1" applyBorder="1" applyAlignment="1">
      <alignment horizontal="justify" vertical="top" wrapText="1"/>
    </xf>
    <xf numFmtId="1" fontId="33" fillId="0" borderId="28" xfId="27" applyNumberFormat="1" applyFont="1" applyBorder="1" applyAlignment="1">
      <alignment horizontal="center"/>
    </xf>
    <xf numFmtId="1" fontId="34" fillId="0" borderId="28" xfId="27" applyNumberFormat="1" applyFont="1" applyBorder="1" applyAlignment="1">
      <alignment horizontal="center"/>
    </xf>
    <xf numFmtId="4" fontId="34" fillId="0" borderId="29" xfId="27" applyNumberFormat="1" applyFont="1" applyBorder="1" applyAlignment="1">
      <alignment horizontal="center"/>
    </xf>
    <xf numFmtId="4" fontId="33" fillId="0" borderId="30" xfId="27" applyNumberFormat="1" applyFont="1" applyBorder="1" applyAlignment="1">
      <alignment horizontal="right"/>
    </xf>
    <xf numFmtId="1" fontId="33" fillId="0" borderId="0" xfId="27" applyNumberFormat="1" applyFont="1" applyAlignment="1">
      <alignment horizontal="justify" vertical="top" wrapText="1"/>
    </xf>
    <xf numFmtId="1" fontId="33" fillId="0" borderId="8" xfId="27" applyNumberFormat="1" applyFont="1" applyBorder="1" applyAlignment="1">
      <alignment horizontal="justify" vertical="top" wrapText="1"/>
    </xf>
    <xf numFmtId="1" fontId="34" fillId="0" borderId="8" xfId="27" applyNumberFormat="1" applyFont="1" applyBorder="1" applyAlignment="1">
      <alignment horizontal="center"/>
    </xf>
    <xf numFmtId="4" fontId="34" fillId="0" borderId="8" xfId="27" applyNumberFormat="1" applyFont="1" applyBorder="1" applyAlignment="1">
      <alignment horizontal="center"/>
    </xf>
    <xf numFmtId="4" fontId="34" fillId="0" borderId="8" xfId="27" applyNumberFormat="1" applyFont="1" applyBorder="1" applyAlignment="1">
      <alignment horizontal="right"/>
    </xf>
    <xf numFmtId="1" fontId="33" fillId="0" borderId="0" xfId="27" applyNumberFormat="1" applyFont="1" applyAlignment="1">
      <alignment horizontal="right" vertical="top" wrapText="1"/>
    </xf>
    <xf numFmtId="1" fontId="33" fillId="0" borderId="0" xfId="27" applyNumberFormat="1" applyFont="1" applyBorder="1" applyAlignment="1">
      <alignment horizontal="center"/>
    </xf>
    <xf numFmtId="1" fontId="34" fillId="0" borderId="25" xfId="27" applyNumberFormat="1" applyFont="1" applyBorder="1" applyAlignment="1">
      <alignment horizontal="center"/>
    </xf>
    <xf numFmtId="4" fontId="34" fillId="0" borderId="31" xfId="27" applyNumberFormat="1" applyFont="1" applyBorder="1" applyAlignment="1">
      <alignment horizontal="center"/>
    </xf>
    <xf numFmtId="4" fontId="33" fillId="0" borderId="32" xfId="27" applyNumberFormat="1" applyFont="1" applyBorder="1" applyAlignment="1">
      <alignment horizontal="right"/>
    </xf>
    <xf numFmtId="1" fontId="34" fillId="0" borderId="0" xfId="27" applyNumberFormat="1" applyFont="1" applyBorder="1" applyAlignment="1">
      <alignment horizontal="center"/>
    </xf>
    <xf numFmtId="4" fontId="33" fillId="0" borderId="0" xfId="27" applyNumberFormat="1" applyFont="1" applyAlignment="1">
      <alignment horizontal="right"/>
    </xf>
    <xf numFmtId="4" fontId="34" fillId="0" borderId="4" xfId="27" applyNumberFormat="1" applyFont="1" applyBorder="1" applyAlignment="1">
      <alignment horizontal="center"/>
    </xf>
    <xf numFmtId="0" fontId="5" fillId="0" borderId="0" xfId="19" applyFont="1" applyBorder="1" applyAlignment="1">
      <alignment horizontal="left" vertical="center" wrapText="1"/>
    </xf>
    <xf numFmtId="0" fontId="5" fillId="0" borderId="0" xfId="19" applyFont="1" applyBorder="1" applyAlignment="1">
      <alignment vertical="center" wrapText="1"/>
    </xf>
    <xf numFmtId="0" fontId="5" fillId="0" borderId="0" xfId="19" applyFont="1" applyBorder="1" applyAlignment="1">
      <alignment horizontal="left" vertical="center"/>
    </xf>
    <xf numFmtId="49" fontId="5" fillId="0" borderId="0" xfId="19" applyNumberFormat="1" applyFont="1" applyBorder="1" applyAlignment="1">
      <alignment horizontal="left" vertical="center" wrapText="1"/>
    </xf>
    <xf numFmtId="0" fontId="5" fillId="0" borderId="0" xfId="19" applyFont="1" applyBorder="1" applyAlignment="1">
      <alignment horizontal="left" vertical="top" wrapText="1"/>
    </xf>
    <xf numFmtId="167" fontId="9" fillId="0" borderId="0" xfId="0" applyNumberFormat="1" applyFont="1" applyBorder="1" applyAlignment="1">
      <alignment horizontal="left" vertical="top" wrapText="1"/>
    </xf>
    <xf numFmtId="0" fontId="9" fillId="0" borderId="0" xfId="10" applyFont="1" applyBorder="1" applyAlignment="1">
      <alignment horizontal="left" vertical="top" wrapText="1"/>
    </xf>
    <xf numFmtId="49" fontId="12" fillId="0" borderId="10" xfId="19" applyNumberFormat="1" applyFont="1" applyBorder="1" applyAlignment="1">
      <alignment horizontal="left" vertical="center"/>
    </xf>
    <xf numFmtId="17" fontId="12" fillId="0" borderId="10" xfId="19" applyNumberFormat="1" applyFont="1" applyBorder="1" applyAlignment="1">
      <alignment horizontal="center" vertical="center"/>
    </xf>
    <xf numFmtId="49" fontId="5" fillId="9" borderId="10" xfId="31" applyNumberFormat="1" applyFont="1" applyFill="1" applyBorder="1" applyAlignment="1" applyProtection="1">
      <alignment horizontal="left" vertical="center"/>
    </xf>
    <xf numFmtId="49" fontId="5" fillId="9" borderId="10" xfId="19" applyNumberFormat="1" applyFont="1" applyFill="1" applyBorder="1" applyAlignment="1">
      <alignment horizontal="center" vertical="center" wrapText="1"/>
    </xf>
    <xf numFmtId="49" fontId="20" fillId="0" borderId="0" xfId="26" applyNumberFormat="1" applyFont="1" applyBorder="1" applyAlignment="1">
      <alignment horizontal="left"/>
    </xf>
    <xf numFmtId="0" fontId="24" fillId="0" borderId="0" xfId="26" applyFont="1" applyBorder="1" applyAlignment="1">
      <alignment horizontal="left"/>
    </xf>
    <xf numFmtId="0" fontId="19" fillId="0" borderId="2" xfId="26" applyFont="1" applyBorder="1" applyAlignment="1">
      <alignment horizontal="left" vertical="top" wrapText="1"/>
    </xf>
    <xf numFmtId="1" fontId="19" fillId="0" borderId="16" xfId="27" applyNumberFormat="1" applyFont="1" applyBorder="1" applyAlignment="1">
      <alignment horizontal="left" vertical="top"/>
    </xf>
    <xf numFmtId="2" fontId="35" fillId="0" borderId="17" xfId="27" applyFont="1" applyBorder="1" applyAlignment="1">
      <alignment horizontal="center" wrapText="1"/>
    </xf>
    <xf numFmtId="3" fontId="19" fillId="0" borderId="18" xfId="30" applyNumberFormat="1" applyFont="1" applyBorder="1" applyAlignment="1" applyProtection="1">
      <alignment horizontal="center"/>
    </xf>
    <xf numFmtId="170" fontId="1" fillId="0" borderId="24" xfId="27" applyNumberFormat="1" applyBorder="1" applyAlignment="1">
      <alignment horizontal="right"/>
    </xf>
    <xf numFmtId="170" fontId="29" fillId="0" borderId="24" xfId="27" applyNumberFormat="1" applyFont="1" applyBorder="1" applyAlignment="1">
      <alignment horizontal="right"/>
    </xf>
    <xf numFmtId="170" fontId="29" fillId="0" borderId="4" xfId="27" applyNumberFormat="1" applyFont="1" applyBorder="1" applyAlignment="1">
      <alignment horizontal="right"/>
    </xf>
    <xf numFmtId="2" fontId="35" fillId="0" borderId="20" xfId="27" applyFont="1" applyBorder="1" applyAlignment="1">
      <alignment horizontal="center" wrapText="1"/>
    </xf>
  </cellXfs>
  <cellStyles count="33">
    <cellStyle name="Comma 2" xfId="1" xr:uid="{00000000-0005-0000-0000-000006000000}"/>
    <cellStyle name="Comma 3" xfId="2" xr:uid="{00000000-0005-0000-0000-000007000000}"/>
    <cellStyle name="Comma 4" xfId="3" xr:uid="{00000000-0005-0000-0000-000008000000}"/>
    <cellStyle name="Comma 5" xfId="4" xr:uid="{00000000-0005-0000-0000-000009000000}"/>
    <cellStyle name="Comma 6" xfId="5" xr:uid="{00000000-0005-0000-0000-00000A000000}"/>
    <cellStyle name="Comma 7" xfId="6" xr:uid="{00000000-0005-0000-0000-00000B000000}"/>
    <cellStyle name="Excel Built-in 40% - Accent5" xfId="31" xr:uid="{00000000-0005-0000-0000-000024000000}"/>
    <cellStyle name="Excel Built-in Bad" xfId="32" xr:uid="{00000000-0005-0000-0000-000025000000}"/>
    <cellStyle name="Explanatory Text 2" xfId="7" xr:uid="{00000000-0005-0000-0000-00000C000000}"/>
    <cellStyle name="Normal 10" xfId="8" xr:uid="{00000000-0005-0000-0000-00000D000000}"/>
    <cellStyle name="Normal 12 3" xfId="9" xr:uid="{00000000-0005-0000-0000-00000E000000}"/>
    <cellStyle name="Normal 2" xfId="10" xr:uid="{00000000-0005-0000-0000-00000F000000}"/>
    <cellStyle name="Normal 2 2" xfId="11" xr:uid="{00000000-0005-0000-0000-000010000000}"/>
    <cellStyle name="Normal 2 3" xfId="12" xr:uid="{00000000-0005-0000-0000-000011000000}"/>
    <cellStyle name="Normal 22 2" xfId="13" xr:uid="{00000000-0005-0000-0000-000012000000}"/>
    <cellStyle name="Normal 3" xfId="14" xr:uid="{00000000-0005-0000-0000-000013000000}"/>
    <cellStyle name="Normal 4" xfId="15" xr:uid="{00000000-0005-0000-0000-000014000000}"/>
    <cellStyle name="Normal 5" xfId="16" xr:uid="{00000000-0005-0000-0000-000015000000}"/>
    <cellStyle name="Normal 5 10" xfId="17" xr:uid="{00000000-0005-0000-0000-000016000000}"/>
    <cellStyle name="Normal 5 2" xfId="18" xr:uid="{00000000-0005-0000-0000-000017000000}"/>
    <cellStyle name="Normal 6" xfId="19" xr:uid="{00000000-0005-0000-0000-000018000000}"/>
    <cellStyle name="Normal 6 2" xfId="20" xr:uid="{00000000-0005-0000-0000-000019000000}"/>
    <cellStyle name="Normal 6 3" xfId="21" xr:uid="{00000000-0005-0000-0000-00001A000000}"/>
    <cellStyle name="Normal 7" xfId="22" xr:uid="{00000000-0005-0000-0000-00001B000000}"/>
    <cellStyle name="Normal 8" xfId="23" xr:uid="{00000000-0005-0000-0000-00001C000000}"/>
    <cellStyle name="Normal 9" xfId="24" xr:uid="{00000000-0005-0000-0000-00001D000000}"/>
    <cellStyle name="Normalno" xfId="0" builtinId="0"/>
    <cellStyle name="Normalno 2" xfId="25" xr:uid="{00000000-0005-0000-0000-00001E000000}"/>
    <cellStyle name="Normalno 3" xfId="26" xr:uid="{00000000-0005-0000-0000-00001F000000}"/>
    <cellStyle name="Normalno 4" xfId="27" xr:uid="{00000000-0005-0000-0000-000020000000}"/>
    <cellStyle name="Stil 1" xfId="28" xr:uid="{00000000-0005-0000-0000-000021000000}"/>
    <cellStyle name="Style 1" xfId="29" xr:uid="{00000000-0005-0000-0000-000022000000}"/>
    <cellStyle name="Zarez 2" xfId="30" xr:uid="{00000000-0005-0000-0000-000023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4F6228"/>
      <rgbColor rgb="FF800080"/>
      <rgbColor rgb="FF008080"/>
      <rgbColor rgb="FFCCC1DA"/>
      <rgbColor rgb="FF948A54"/>
      <rgbColor rgb="FF9999FF"/>
      <rgbColor rgb="FF7030A0"/>
      <rgbColor rgb="FFEBF1DE"/>
      <rgbColor rgb="FFDCE6F2"/>
      <rgbColor rgb="FF660066"/>
      <rgbColor rgb="FFFF8080"/>
      <rgbColor rgb="FF0070C0"/>
      <rgbColor rgb="FFB9CDE5"/>
      <rgbColor rgb="FF000080"/>
      <rgbColor rgb="FFFF00FF"/>
      <rgbColor rgb="FFFFFF00"/>
      <rgbColor rgb="FF00FFFF"/>
      <rgbColor rgb="FF800080"/>
      <rgbColor rgb="FFC00000"/>
      <rgbColor rgb="FF008080"/>
      <rgbColor rgb="FF0000FF"/>
      <rgbColor rgb="FF00CCFF"/>
      <rgbColor rgb="FFDDD9C3"/>
      <rgbColor rgb="FFEEECE1"/>
      <rgbColor rgb="FFFFFF99"/>
      <rgbColor rgb="FFB7DEE8"/>
      <rgbColor rgb="FFFFC7CE"/>
      <rgbColor rgb="FFCC99FF"/>
      <rgbColor rgb="FFFAC090"/>
      <rgbColor rgb="FF3366FF"/>
      <rgbColor rgb="FF33CCCC"/>
      <rgbColor rgb="FF99CC00"/>
      <rgbColor rgb="FFFFC000"/>
      <rgbColor rgb="FFFF9900"/>
      <rgbColor rgb="FFFF6600"/>
      <rgbColor rgb="FF666699"/>
      <rgbColor rgb="FFC4BD97"/>
      <rgbColor rgb="FF003366"/>
      <rgbColor rgb="FF339966"/>
      <rgbColor rgb="FF000001"/>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editAs="oneCell">
    <xdr:from>
      <xdr:col>0</xdr:col>
      <xdr:colOff>58320</xdr:colOff>
      <xdr:row>18</xdr:row>
      <xdr:rowOff>25560</xdr:rowOff>
    </xdr:from>
    <xdr:to>
      <xdr:col>1</xdr:col>
      <xdr:colOff>2538720</xdr:colOff>
      <xdr:row>27</xdr:row>
      <xdr:rowOff>134640</xdr:rowOff>
    </xdr:to>
    <xdr:pic>
      <xdr:nvPicPr>
        <xdr:cNvPr id="2" name="Picture 9">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8320" y="2914560"/>
          <a:ext cx="3004200" cy="1652040"/>
        </a:xfrm>
        <a:prstGeom prst="rect">
          <a:avLst/>
        </a:prstGeom>
        <a:ln w="0">
          <a:noFill/>
        </a:ln>
      </xdr:spPr>
    </xdr:pic>
    <xdr:clientData/>
  </xdr:twoCellAnchor>
  <xdr:twoCellAnchor editAs="absolute">
    <xdr:from>
      <xdr:col>2</xdr:col>
      <xdr:colOff>4680</xdr:colOff>
      <xdr:row>1</xdr:row>
      <xdr:rowOff>23760</xdr:rowOff>
    </xdr:from>
    <xdr:to>
      <xdr:col>5</xdr:col>
      <xdr:colOff>361800</xdr:colOff>
      <xdr:row>9</xdr:row>
      <xdr:rowOff>90360</xdr:rowOff>
    </xdr:to>
    <xdr:pic>
      <xdr:nvPicPr>
        <xdr:cNvPr id="3" name="Picture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20519" t="37552" r="47451" b="34380"/>
        <a:stretch/>
      </xdr:blipFill>
      <xdr:spPr>
        <a:xfrm>
          <a:off x="3250080" y="214200"/>
          <a:ext cx="2553480" cy="132624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4680</xdr:colOff>
      <xdr:row>2</xdr:row>
      <xdr:rowOff>23760</xdr:rowOff>
    </xdr:from>
    <xdr:to>
      <xdr:col>5</xdr:col>
      <xdr:colOff>380880</xdr:colOff>
      <xdr:row>10</xdr:row>
      <xdr:rowOff>71280</xdr:rowOff>
    </xdr:to>
    <xdr:pic>
      <xdr:nvPicPr>
        <xdr:cNvPr id="2" name="Picture 6">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20519" t="37552" r="47451" b="34380"/>
        <a:stretch/>
      </xdr:blipFill>
      <xdr:spPr>
        <a:xfrm>
          <a:off x="3300840" y="375840"/>
          <a:ext cx="2532600" cy="13431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28440</xdr:colOff>
      <xdr:row>43</xdr:row>
      <xdr:rowOff>9360</xdr:rowOff>
    </xdr:from>
    <xdr:to>
      <xdr:col>1</xdr:col>
      <xdr:colOff>795240</xdr:colOff>
      <xdr:row>46</xdr:row>
      <xdr:rowOff>61920</xdr:rowOff>
    </xdr:to>
    <xdr:pic>
      <xdr:nvPicPr>
        <xdr:cNvPr id="3" name="Picture 1">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stretch/>
      </xdr:blipFill>
      <xdr:spPr>
        <a:xfrm>
          <a:off x="733680" y="8029080"/>
          <a:ext cx="766800" cy="590040"/>
        </a:xfrm>
        <a:prstGeom prst="rect">
          <a:avLst/>
        </a:prstGeom>
        <a:ln w="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mostalno/2017/PROJEKTI/Susara%20Francuska/Francuska/proracun%20trokrakih%20venti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NIX"/>
      <sheetName val="SIEMENS"/>
      <sheetName val="SAUTER"/>
      <sheetName val="PODACI"/>
    </sheetNames>
    <sheetDataSet>
      <sheetData sheetId="0"/>
      <sheetData sheetId="1"/>
      <sheetData sheetId="2"/>
      <sheetData sheetId="3"/>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262"/>
  <sheetViews>
    <sheetView showZeros="0" view="pageBreakPreview" topLeftCell="A241" zoomScale="112" zoomScaleNormal="100" zoomScalePageLayoutView="112" workbookViewId="0">
      <selection activeCell="A242" sqref="A242:F242"/>
    </sheetView>
  </sheetViews>
  <sheetFormatPr defaultColWidth="10.88671875" defaultRowHeight="14.4"/>
  <cols>
    <col min="1" max="1" width="7.44140625" style="15" customWidth="1"/>
    <col min="2" max="2" width="38.5546875" style="16" customWidth="1"/>
    <col min="3" max="3" width="8.5546875" style="15" customWidth="1"/>
    <col min="4" max="4" width="10.44140625" style="17" customWidth="1"/>
    <col min="5" max="5" width="12.109375" style="17" customWidth="1"/>
    <col min="6" max="6" width="11.44140625" style="18" customWidth="1"/>
    <col min="7" max="238" width="10.88671875" style="19"/>
    <col min="239" max="239" width="10" style="19" customWidth="1"/>
    <col min="240" max="240" width="43.33203125" style="19" customWidth="1"/>
    <col min="241" max="241" width="9.88671875" style="19" customWidth="1"/>
    <col min="242" max="242" width="12.88671875" style="19" customWidth="1"/>
    <col min="243" max="243" width="11.88671875" style="19" customWidth="1"/>
    <col min="244" max="244" width="12.6640625" style="19" customWidth="1"/>
    <col min="245" max="494" width="10.88671875" style="19"/>
    <col min="495" max="495" width="10" style="19" customWidth="1"/>
    <col min="496" max="496" width="43.33203125" style="19" customWidth="1"/>
    <col min="497" max="497" width="9.88671875" style="19" customWidth="1"/>
    <col min="498" max="498" width="12.88671875" style="19" customWidth="1"/>
    <col min="499" max="499" width="11.88671875" style="19" customWidth="1"/>
    <col min="500" max="500" width="12.6640625" style="19" customWidth="1"/>
    <col min="501" max="750" width="10.88671875" style="19"/>
    <col min="751" max="751" width="10" style="19" customWidth="1"/>
    <col min="752" max="752" width="43.33203125" style="19" customWidth="1"/>
    <col min="753" max="753" width="9.88671875" style="19" customWidth="1"/>
    <col min="754" max="754" width="12.88671875" style="19" customWidth="1"/>
    <col min="755" max="755" width="11.88671875" style="19" customWidth="1"/>
    <col min="756" max="756" width="12.6640625" style="19" customWidth="1"/>
    <col min="757" max="1006" width="10.88671875" style="19"/>
    <col min="1007" max="1007" width="10" style="19" customWidth="1"/>
    <col min="1008" max="1008" width="43.33203125" style="19" customWidth="1"/>
    <col min="1009" max="1009" width="9.88671875" style="19" customWidth="1"/>
    <col min="1010" max="1010" width="12.88671875" style="19" customWidth="1"/>
    <col min="1011" max="1011" width="11.88671875" style="19" customWidth="1"/>
    <col min="1012" max="1012" width="12.6640625" style="19" customWidth="1"/>
    <col min="1013" max="1024" width="10.88671875" style="19"/>
  </cols>
  <sheetData>
    <row r="1" spans="3:6" ht="15" customHeight="1">
      <c r="C1" s="20" t="s">
        <v>0</v>
      </c>
      <c r="D1" s="21"/>
      <c r="E1" s="22"/>
      <c r="F1" s="23"/>
    </row>
    <row r="2" spans="3:6">
      <c r="C2" s="24"/>
      <c r="D2" s="25"/>
    </row>
    <row r="3" spans="3:6">
      <c r="C3" s="26"/>
      <c r="D3" s="25"/>
    </row>
    <row r="4" spans="3:6">
      <c r="C4" s="26"/>
      <c r="D4" s="25"/>
    </row>
    <row r="5" spans="3:6">
      <c r="C5" s="26"/>
      <c r="D5" s="25"/>
    </row>
    <row r="6" spans="3:6">
      <c r="C6" s="26"/>
      <c r="D6" s="25"/>
    </row>
    <row r="7" spans="3:6">
      <c r="C7" s="26"/>
      <c r="D7" s="25"/>
    </row>
    <row r="8" spans="3:6">
      <c r="C8" s="26"/>
      <c r="D8" s="25"/>
    </row>
    <row r="9" spans="3:6" ht="9.9" customHeight="1">
      <c r="C9" s="26"/>
      <c r="D9" s="25"/>
    </row>
    <row r="10" spans="3:6" ht="15" customHeight="1">
      <c r="C10" s="27" t="s">
        <v>1</v>
      </c>
      <c r="D10" s="21"/>
      <c r="E10" s="22"/>
      <c r="F10" s="23"/>
    </row>
    <row r="11" spans="3:6" ht="12.75" customHeight="1">
      <c r="C11" s="14" t="s">
        <v>2</v>
      </c>
      <c r="D11" s="14"/>
      <c r="E11" s="14"/>
      <c r="F11" s="14"/>
    </row>
    <row r="12" spans="3:6" ht="15.75" customHeight="1">
      <c r="C12" s="14"/>
      <c r="D12" s="14"/>
      <c r="E12" s="14"/>
      <c r="F12" s="14"/>
    </row>
    <row r="13" spans="3:6" ht="9.9" customHeight="1">
      <c r="C13" s="24"/>
      <c r="D13" s="25"/>
    </row>
    <row r="14" spans="3:6" ht="15" customHeight="1">
      <c r="C14" s="27" t="s">
        <v>3</v>
      </c>
      <c r="D14" s="28"/>
      <c r="E14" s="14">
        <v>75093177043</v>
      </c>
      <c r="F14" s="14"/>
    </row>
    <row r="15" spans="3:6" ht="9.9" customHeight="1">
      <c r="D15" s="29"/>
      <c r="E15" s="30"/>
    </row>
    <row r="16" spans="3:6" ht="15" customHeight="1">
      <c r="C16" s="20" t="s">
        <v>4</v>
      </c>
      <c r="D16" s="28"/>
      <c r="E16" s="31" t="s">
        <v>5</v>
      </c>
      <c r="F16" s="32"/>
    </row>
    <row r="17" spans="1:6" ht="9.9" customHeight="1">
      <c r="D17" s="29"/>
      <c r="E17" s="19"/>
    </row>
    <row r="18" spans="1:6" ht="9.9" customHeight="1">
      <c r="D18" s="29"/>
      <c r="E18" s="19"/>
    </row>
    <row r="19" spans="1:6" ht="15" customHeight="1">
      <c r="C19" s="20" t="s">
        <v>6</v>
      </c>
      <c r="D19" s="21"/>
      <c r="E19" s="22"/>
      <c r="F19" s="23"/>
    </row>
    <row r="20" spans="1:6" ht="12.75" customHeight="1">
      <c r="C20" s="13" t="s">
        <v>7</v>
      </c>
      <c r="D20" s="13"/>
      <c r="E20" s="13"/>
      <c r="F20" s="13"/>
    </row>
    <row r="21" spans="1:6">
      <c r="C21" s="13"/>
      <c r="D21" s="13"/>
      <c r="E21" s="13"/>
      <c r="F21" s="13"/>
    </row>
    <row r="22" spans="1:6">
      <c r="C22" s="33"/>
      <c r="D22" s="33"/>
      <c r="E22" s="33"/>
      <c r="F22" s="33"/>
    </row>
    <row r="23" spans="1:6" ht="15" customHeight="1">
      <c r="C23" s="20" t="s">
        <v>8</v>
      </c>
      <c r="D23" s="21"/>
      <c r="E23" s="22"/>
      <c r="F23" s="23"/>
    </row>
    <row r="24" spans="1:6" ht="12.75" customHeight="1">
      <c r="C24" s="12" t="s">
        <v>9</v>
      </c>
      <c r="D24" s="12"/>
      <c r="E24" s="12"/>
      <c r="F24" s="12"/>
    </row>
    <row r="25" spans="1:6">
      <c r="C25" s="12"/>
      <c r="D25" s="12"/>
      <c r="E25" s="12"/>
      <c r="F25" s="12"/>
    </row>
    <row r="26" spans="1:6">
      <c r="C26" s="24"/>
      <c r="D26" s="25"/>
    </row>
    <row r="27" spans="1:6" ht="15" customHeight="1">
      <c r="C27" s="20" t="s">
        <v>10</v>
      </c>
      <c r="D27" s="21"/>
      <c r="E27" s="22"/>
      <c r="F27" s="23"/>
    </row>
    <row r="28" spans="1:6">
      <c r="C28" s="34" t="s">
        <v>11</v>
      </c>
      <c r="D28" s="35"/>
    </row>
    <row r="29" spans="1:6">
      <c r="C29" s="36"/>
      <c r="D29" s="35"/>
    </row>
    <row r="30" spans="1:6" ht="15" customHeight="1">
      <c r="C30" s="20" t="s">
        <v>12</v>
      </c>
      <c r="D30" s="21"/>
      <c r="E30" s="22"/>
      <c r="F30" s="23"/>
    </row>
    <row r="31" spans="1:6" s="42" customFormat="1" ht="15" customHeight="1">
      <c r="A31" s="15"/>
      <c r="B31" s="37"/>
      <c r="C31" s="38" t="s">
        <v>13</v>
      </c>
      <c r="D31" s="39"/>
      <c r="E31" s="40"/>
      <c r="F31" s="41"/>
    </row>
    <row r="32" spans="1:6" s="42" customFormat="1" ht="15" customHeight="1">
      <c r="A32" s="15"/>
      <c r="B32" s="37"/>
      <c r="C32" s="38" t="s">
        <v>14</v>
      </c>
      <c r="D32" s="39"/>
      <c r="E32" s="40"/>
      <c r="F32" s="41"/>
    </row>
    <row r="33" spans="1:6" s="42" customFormat="1" ht="15" customHeight="1">
      <c r="A33" s="15"/>
      <c r="B33" s="37"/>
      <c r="C33" s="43" t="s">
        <v>15</v>
      </c>
      <c r="D33" s="39"/>
      <c r="E33" s="40"/>
      <c r="F33" s="41"/>
    </row>
    <row r="34" spans="1:6" s="42" customFormat="1" ht="15" customHeight="1">
      <c r="A34" s="15"/>
      <c r="B34" s="44"/>
      <c r="C34" s="45" t="s">
        <v>16</v>
      </c>
      <c r="D34" s="46"/>
      <c r="E34" s="47"/>
      <c r="F34" s="48"/>
    </row>
    <row r="35" spans="1:6" s="42" customFormat="1" ht="15" customHeight="1">
      <c r="A35" s="15"/>
      <c r="B35" s="44"/>
      <c r="C35" s="49" t="s">
        <v>17</v>
      </c>
      <c r="D35" s="50"/>
      <c r="E35" s="51"/>
      <c r="F35" s="52"/>
    </row>
    <row r="36" spans="1:6" s="42" customFormat="1" ht="15" customHeight="1">
      <c r="A36" s="15"/>
      <c r="B36" s="44"/>
      <c r="C36" s="49" t="s">
        <v>18</v>
      </c>
      <c r="D36" s="50"/>
      <c r="E36" s="51"/>
      <c r="F36" s="52"/>
    </row>
    <row r="37" spans="1:6" ht="9.9" customHeight="1">
      <c r="C37" s="24"/>
      <c r="D37" s="25"/>
    </row>
    <row r="38" spans="1:6" ht="9.9" customHeight="1">
      <c r="C38" s="24"/>
      <c r="D38" s="25"/>
    </row>
    <row r="39" spans="1:6" ht="15" customHeight="1">
      <c r="C39" s="53" t="s">
        <v>19</v>
      </c>
      <c r="D39" s="21"/>
      <c r="E39" s="22"/>
      <c r="F39" s="23"/>
    </row>
    <row r="40" spans="1:6">
      <c r="C40" s="34" t="s">
        <v>20</v>
      </c>
      <c r="D40" s="35"/>
      <c r="E40" s="54"/>
      <c r="F40" s="55"/>
    </row>
    <row r="41" spans="1:6" ht="9.9" customHeight="1">
      <c r="C41" s="36"/>
      <c r="D41" s="35"/>
      <c r="E41" s="54"/>
      <c r="F41" s="55"/>
    </row>
    <row r="42" spans="1:6" ht="15" customHeight="1">
      <c r="C42" s="53" t="s">
        <v>21</v>
      </c>
      <c r="D42" s="22"/>
      <c r="E42" s="22"/>
      <c r="F42" s="23"/>
    </row>
    <row r="43" spans="1:6" ht="12.75" customHeight="1">
      <c r="C43" s="11" t="s">
        <v>22</v>
      </c>
      <c r="D43" s="11"/>
      <c r="E43" s="11"/>
      <c r="F43" s="56"/>
    </row>
    <row r="44" spans="1:6">
      <c r="C44" s="11"/>
      <c r="D44" s="11"/>
      <c r="E44" s="11"/>
      <c r="F44" s="57"/>
    </row>
    <row r="45" spans="1:6" s="42" customFormat="1" ht="15" customHeight="1">
      <c r="A45" s="15"/>
      <c r="B45" s="44"/>
      <c r="C45" s="49" t="s">
        <v>23</v>
      </c>
      <c r="D45" s="50"/>
      <c r="E45" s="51"/>
      <c r="F45" s="52"/>
    </row>
    <row r="46" spans="1:6" s="42" customFormat="1" ht="15" customHeight="1">
      <c r="A46" s="15"/>
      <c r="B46" s="44"/>
      <c r="C46" s="49" t="s">
        <v>24</v>
      </c>
      <c r="D46" s="50"/>
      <c r="E46" s="51"/>
      <c r="F46" s="52"/>
    </row>
    <row r="47" spans="1:6" ht="9.9" customHeight="1">
      <c r="C47" s="58"/>
    </row>
    <row r="48" spans="1:6">
      <c r="C48" s="20" t="s">
        <v>25</v>
      </c>
      <c r="D48" s="59" t="s">
        <v>26</v>
      </c>
      <c r="E48" s="60" t="s">
        <v>27</v>
      </c>
      <c r="F48" s="61" t="s">
        <v>28</v>
      </c>
    </row>
    <row r="49" spans="1:6" ht="9.9" customHeight="1">
      <c r="D49" s="29"/>
    </row>
    <row r="50" spans="1:6" ht="15" customHeight="1">
      <c r="C50" s="20" t="s">
        <v>29</v>
      </c>
      <c r="D50" s="22"/>
      <c r="E50" s="62"/>
      <c r="F50" s="63"/>
    </row>
    <row r="51" spans="1:6" ht="12.75" customHeight="1">
      <c r="C51" s="34" t="s">
        <v>30</v>
      </c>
      <c r="E51" s="19"/>
      <c r="F51" s="64"/>
    </row>
    <row r="52" spans="1:6" ht="9.9" customHeight="1">
      <c r="C52" s="24"/>
    </row>
    <row r="53" spans="1:6" ht="15" customHeight="1">
      <c r="C53" s="20" t="s">
        <v>31</v>
      </c>
      <c r="D53" s="22"/>
      <c r="E53" s="22"/>
      <c r="F53" s="23"/>
    </row>
    <row r="54" spans="1:6" ht="12.75" customHeight="1">
      <c r="C54" s="34" t="s">
        <v>32</v>
      </c>
      <c r="D54" s="35"/>
      <c r="E54" s="65"/>
    </row>
    <row r="55" spans="1:6" ht="12.75" customHeight="1">
      <c r="C55" s="34"/>
      <c r="D55" s="35"/>
      <c r="E55" s="65"/>
    </row>
    <row r="56" spans="1:6" ht="12.75" customHeight="1">
      <c r="C56" s="34"/>
      <c r="D56" s="35"/>
      <c r="E56" s="65"/>
    </row>
    <row r="57" spans="1:6" ht="12.75" customHeight="1">
      <c r="C57" s="34"/>
      <c r="D57" s="35"/>
      <c r="E57" s="65"/>
    </row>
    <row r="58" spans="1:6" ht="12.75" customHeight="1">
      <c r="C58" s="34"/>
      <c r="D58" s="35"/>
      <c r="E58" s="65"/>
    </row>
    <row r="59" spans="1:6" ht="12.75" customHeight="1">
      <c r="C59" s="34"/>
      <c r="D59" s="35"/>
      <c r="E59" s="65"/>
    </row>
    <row r="60" spans="1:6" ht="13.5" customHeight="1">
      <c r="A60" s="66" t="s">
        <v>33</v>
      </c>
      <c r="B60" s="10" t="s">
        <v>34</v>
      </c>
      <c r="C60" s="10"/>
      <c r="D60" s="10"/>
      <c r="E60" s="9"/>
      <c r="F60" s="9"/>
    </row>
    <row r="61" spans="1:6" ht="13.5" customHeight="1">
      <c r="A61" s="66" t="s">
        <v>35</v>
      </c>
      <c r="B61" s="8" t="s">
        <v>36</v>
      </c>
      <c r="C61" s="8"/>
      <c r="D61" s="67" t="s">
        <v>25</v>
      </c>
      <c r="E61" s="7" t="str">
        <f>D48</f>
        <v>27/20</v>
      </c>
      <c r="F61" s="7"/>
    </row>
    <row r="62" spans="1:6" ht="13.5" customHeight="1">
      <c r="A62" s="66" t="s">
        <v>37</v>
      </c>
      <c r="B62" s="8" t="s">
        <v>38</v>
      </c>
      <c r="C62" s="8"/>
      <c r="D62" s="67" t="s">
        <v>39</v>
      </c>
      <c r="E62" s="6" t="str">
        <f>C51</f>
        <v xml:space="preserve">KRIŽEVCI, 12/ 2020                 </v>
      </c>
      <c r="F62" s="6"/>
    </row>
    <row r="63" spans="1:6">
      <c r="A63" s="68"/>
      <c r="B63" s="69"/>
      <c r="C63" s="68"/>
      <c r="D63" s="25"/>
      <c r="E63" s="25"/>
    </row>
    <row r="64" spans="1:6">
      <c r="A64" s="68"/>
      <c r="B64" s="69"/>
      <c r="C64" s="68"/>
      <c r="D64" s="25"/>
      <c r="E64" s="25"/>
    </row>
    <row r="65" spans="1:6">
      <c r="A65" s="68"/>
      <c r="B65" s="69"/>
      <c r="C65" s="68"/>
      <c r="D65" s="25"/>
      <c r="E65" s="25"/>
    </row>
    <row r="66" spans="1:6">
      <c r="A66" s="68"/>
      <c r="B66" s="69"/>
      <c r="C66" s="68"/>
      <c r="D66" s="25"/>
      <c r="E66" s="25"/>
    </row>
    <row r="67" spans="1:6">
      <c r="A67" s="68"/>
      <c r="B67" s="69"/>
      <c r="C67" s="68"/>
      <c r="D67" s="25"/>
      <c r="E67" s="25"/>
    </row>
    <row r="68" spans="1:6">
      <c r="A68" s="68"/>
      <c r="B68" s="70"/>
      <c r="C68" s="68"/>
      <c r="D68" s="71"/>
      <c r="E68" s="71"/>
      <c r="F68" s="72"/>
    </row>
    <row r="69" spans="1:6">
      <c r="A69" s="68"/>
      <c r="B69" s="70"/>
      <c r="C69" s="68"/>
      <c r="D69" s="71"/>
      <c r="E69" s="71"/>
      <c r="F69" s="72"/>
    </row>
    <row r="70" spans="1:6">
      <c r="A70" s="73" t="s">
        <v>40</v>
      </c>
      <c r="B70" s="74" t="s">
        <v>41</v>
      </c>
      <c r="C70" s="75"/>
      <c r="D70" s="76"/>
      <c r="E70" s="77"/>
      <c r="F70" s="78">
        <v>2</v>
      </c>
    </row>
    <row r="71" spans="1:6">
      <c r="A71" s="68"/>
      <c r="B71" s="79"/>
      <c r="C71" s="68"/>
      <c r="D71" s="80"/>
      <c r="F71" s="81"/>
    </row>
    <row r="72" spans="1:6">
      <c r="A72" s="68"/>
      <c r="B72" s="79"/>
      <c r="C72" s="68"/>
      <c r="D72" s="80"/>
      <c r="F72" s="81"/>
    </row>
    <row r="73" spans="1:6">
      <c r="A73" s="68"/>
      <c r="B73" s="79"/>
      <c r="C73" s="68"/>
      <c r="D73" s="80"/>
      <c r="F73" s="81"/>
    </row>
    <row r="74" spans="1:6">
      <c r="A74" s="73" t="s">
        <v>42</v>
      </c>
      <c r="B74" s="74" t="s">
        <v>43</v>
      </c>
      <c r="C74" s="75"/>
      <c r="D74" s="76"/>
      <c r="E74" s="77"/>
      <c r="F74" s="78">
        <v>3</v>
      </c>
    </row>
    <row r="75" spans="1:6">
      <c r="A75" s="68"/>
      <c r="B75" s="79"/>
      <c r="C75" s="68"/>
      <c r="D75" s="80"/>
    </row>
    <row r="76" spans="1:6">
      <c r="A76" s="68"/>
      <c r="B76" s="79"/>
      <c r="C76" s="68"/>
      <c r="D76" s="80"/>
    </row>
    <row r="77" spans="1:6">
      <c r="A77" s="68"/>
      <c r="B77" s="79"/>
      <c r="C77" s="68"/>
      <c r="D77" s="80"/>
    </row>
    <row r="78" spans="1:6">
      <c r="A78" s="73" t="s">
        <v>44</v>
      </c>
      <c r="B78" s="82" t="str">
        <f>B172</f>
        <v xml:space="preserve"> OPĆI I POSEBNI UVJETI  </v>
      </c>
      <c r="C78" s="75"/>
      <c r="D78" s="76"/>
      <c r="E78" s="77"/>
      <c r="F78" s="78" t="s">
        <v>45</v>
      </c>
    </row>
    <row r="79" spans="1:6">
      <c r="A79" s="68"/>
      <c r="B79" s="79"/>
      <c r="C79" s="68"/>
      <c r="D79" s="80"/>
    </row>
    <row r="80" spans="1:6">
      <c r="A80" s="68"/>
      <c r="B80" s="79"/>
      <c r="C80" s="68"/>
      <c r="D80" s="80"/>
    </row>
    <row r="81" spans="1:6">
      <c r="A81" s="68"/>
      <c r="B81" s="79"/>
      <c r="C81" s="68"/>
      <c r="D81" s="80"/>
    </row>
    <row r="82" spans="1:6" ht="12.75" customHeight="1">
      <c r="A82" s="83" t="s">
        <v>46</v>
      </c>
      <c r="B82" s="5" t="s">
        <v>13</v>
      </c>
      <c r="C82" s="5"/>
      <c r="D82" s="5"/>
      <c r="E82" s="5"/>
    </row>
    <row r="83" spans="1:6">
      <c r="A83" s="68"/>
      <c r="B83" s="79"/>
      <c r="C83" s="68"/>
      <c r="D83" s="80"/>
      <c r="F83" s="18" t="s">
        <v>47</v>
      </c>
    </row>
    <row r="84" spans="1:6">
      <c r="A84" s="68"/>
      <c r="B84" s="79"/>
      <c r="C84" s="68"/>
      <c r="D84" s="80"/>
    </row>
    <row r="85" spans="1:6" ht="30" customHeight="1">
      <c r="A85" s="84" t="s">
        <v>48</v>
      </c>
      <c r="B85" s="85" t="s">
        <v>49</v>
      </c>
      <c r="C85" s="86"/>
      <c r="D85" s="87"/>
      <c r="E85" s="88"/>
      <c r="F85" s="89" t="s">
        <v>50</v>
      </c>
    </row>
    <row r="86" spans="1:6">
      <c r="A86" s="68"/>
      <c r="B86" s="79"/>
      <c r="C86" s="68"/>
      <c r="D86" s="80"/>
    </row>
    <row r="87" spans="1:6">
      <c r="A87" s="68"/>
      <c r="B87" s="79"/>
      <c r="C87" s="68"/>
      <c r="D87" s="80"/>
    </row>
    <row r="88" spans="1:6">
      <c r="A88" s="90" t="s">
        <v>51</v>
      </c>
      <c r="B88" s="91" t="s">
        <v>52</v>
      </c>
      <c r="C88" s="92"/>
      <c r="D88" s="93"/>
      <c r="E88" s="94"/>
      <c r="F88" s="95" t="s">
        <v>53</v>
      </c>
    </row>
    <row r="89" spans="1:6">
      <c r="A89" s="68"/>
      <c r="B89" s="79"/>
      <c r="C89" s="68"/>
      <c r="D89" s="80"/>
    </row>
    <row r="90" spans="1:6">
      <c r="A90" s="68"/>
      <c r="B90" s="79"/>
      <c r="C90" s="68"/>
      <c r="D90" s="80"/>
    </row>
    <row r="91" spans="1:6">
      <c r="A91" s="73" t="s">
        <v>54</v>
      </c>
      <c r="B91" s="74" t="s">
        <v>55</v>
      </c>
      <c r="C91" s="75"/>
      <c r="D91" s="76"/>
      <c r="E91" s="77"/>
      <c r="F91" s="78" t="s">
        <v>56</v>
      </c>
    </row>
    <row r="92" spans="1:6">
      <c r="A92" s="68"/>
      <c r="B92" s="79"/>
      <c r="C92" s="68"/>
      <c r="D92" s="80"/>
    </row>
    <row r="93" spans="1:6">
      <c r="A93" s="68"/>
      <c r="B93" s="79"/>
      <c r="C93" s="68"/>
      <c r="D93" s="80"/>
    </row>
    <row r="94" spans="1:6">
      <c r="A94" s="96" t="s">
        <v>57</v>
      </c>
      <c r="B94" s="85" t="s">
        <v>58</v>
      </c>
      <c r="C94" s="86"/>
      <c r="D94" s="87"/>
      <c r="E94" s="88"/>
      <c r="F94" s="89" t="s">
        <v>59</v>
      </c>
    </row>
    <row r="95" spans="1:6">
      <c r="A95" s="68"/>
      <c r="B95" s="79"/>
      <c r="C95" s="68"/>
      <c r="D95" s="80"/>
    </row>
    <row r="96" spans="1:6">
      <c r="A96" s="68"/>
      <c r="B96" s="79"/>
      <c r="C96" s="68"/>
      <c r="D96" s="80"/>
    </row>
    <row r="97" spans="1:4">
      <c r="A97" s="68"/>
      <c r="B97" s="79"/>
      <c r="C97" s="68"/>
      <c r="D97" s="80"/>
    </row>
    <row r="98" spans="1:4">
      <c r="A98" s="68"/>
      <c r="B98" s="79"/>
      <c r="C98" s="68"/>
      <c r="D98" s="80"/>
    </row>
    <row r="99" spans="1:4">
      <c r="A99" s="68"/>
      <c r="B99" s="79"/>
      <c r="C99" s="68"/>
      <c r="D99" s="80"/>
    </row>
    <row r="100" spans="1:4">
      <c r="A100" s="68"/>
      <c r="B100" s="79"/>
      <c r="C100" s="68"/>
      <c r="D100" s="80"/>
    </row>
    <row r="101" spans="1:4">
      <c r="A101" s="68"/>
      <c r="B101" s="79"/>
      <c r="C101" s="68"/>
      <c r="D101" s="80"/>
    </row>
    <row r="102" spans="1:4">
      <c r="A102" s="68"/>
      <c r="B102" s="79"/>
      <c r="C102" s="68"/>
      <c r="D102" s="80"/>
    </row>
    <row r="103" spans="1:4">
      <c r="A103" s="68"/>
      <c r="B103" s="79"/>
      <c r="C103" s="68"/>
      <c r="D103" s="80"/>
    </row>
    <row r="104" spans="1:4">
      <c r="A104" s="68"/>
      <c r="B104" s="79"/>
      <c r="C104" s="68"/>
      <c r="D104" s="80"/>
    </row>
    <row r="105" spans="1:4">
      <c r="A105" s="68"/>
      <c r="B105" s="79"/>
      <c r="C105" s="68"/>
      <c r="D105" s="80"/>
    </row>
    <row r="106" spans="1:4">
      <c r="A106" s="68"/>
      <c r="B106" s="79"/>
      <c r="C106" s="68"/>
      <c r="D106" s="80"/>
    </row>
    <row r="107" spans="1:4">
      <c r="A107" s="68"/>
      <c r="B107" s="79"/>
      <c r="C107" s="68"/>
      <c r="D107" s="80"/>
    </row>
    <row r="108" spans="1:4">
      <c r="A108" s="68"/>
      <c r="B108" s="79"/>
      <c r="C108" s="68"/>
      <c r="D108" s="80"/>
    </row>
    <row r="109" spans="1:4">
      <c r="A109" s="68"/>
      <c r="B109" s="79"/>
      <c r="C109" s="68"/>
      <c r="D109" s="80"/>
    </row>
    <row r="110" spans="1:4">
      <c r="A110" s="68"/>
      <c r="B110" s="79"/>
      <c r="C110" s="68"/>
      <c r="D110" s="80"/>
    </row>
    <row r="111" spans="1:4">
      <c r="A111" s="68"/>
      <c r="B111" s="79"/>
      <c r="C111" s="68"/>
      <c r="D111" s="80"/>
    </row>
    <row r="112" spans="1:4">
      <c r="A112" s="68"/>
      <c r="B112" s="79"/>
      <c r="C112" s="68"/>
      <c r="D112" s="80"/>
    </row>
    <row r="113" spans="1:6">
      <c r="A113" s="68"/>
      <c r="B113" s="79"/>
      <c r="C113" s="68"/>
      <c r="D113" s="80"/>
    </row>
    <row r="114" spans="1:6">
      <c r="A114" s="68"/>
      <c r="B114" s="79"/>
      <c r="C114" s="68"/>
      <c r="D114" s="80"/>
    </row>
    <row r="115" spans="1:6">
      <c r="A115" s="68"/>
      <c r="B115" s="79"/>
      <c r="C115" s="68"/>
      <c r="D115" s="80"/>
    </row>
    <row r="116" spans="1:6">
      <c r="A116" s="68"/>
      <c r="B116" s="79"/>
      <c r="C116" s="68"/>
      <c r="D116" s="80"/>
    </row>
    <row r="117" spans="1:6">
      <c r="A117" s="68"/>
      <c r="B117" s="79"/>
      <c r="C117" s="68"/>
      <c r="D117" s="80"/>
    </row>
    <row r="118" spans="1:6">
      <c r="A118" s="68"/>
      <c r="B118" s="79"/>
      <c r="C118" s="68"/>
      <c r="D118" s="80"/>
    </row>
    <row r="119" spans="1:6">
      <c r="A119" s="68"/>
      <c r="B119" s="79"/>
      <c r="C119" s="68"/>
      <c r="D119" s="80"/>
    </row>
    <row r="120" spans="1:6">
      <c r="A120" s="68"/>
      <c r="B120" s="79"/>
      <c r="C120" s="68"/>
      <c r="D120" s="80"/>
    </row>
    <row r="121" spans="1:6" ht="12.75" customHeight="1">
      <c r="A121" s="68"/>
      <c r="B121" s="79"/>
      <c r="C121" s="68"/>
      <c r="D121" s="80"/>
    </row>
    <row r="122" spans="1:6" ht="12.75" customHeight="1">
      <c r="A122" s="68"/>
      <c r="B122" s="79"/>
      <c r="C122" s="68"/>
      <c r="D122" s="80"/>
    </row>
    <row r="123" spans="1:6" ht="12.75" customHeight="1">
      <c r="A123" s="68"/>
      <c r="B123" s="79"/>
      <c r="C123" s="68"/>
      <c r="D123" s="80"/>
    </row>
    <row r="124" spans="1:6" ht="12.75" customHeight="1">
      <c r="A124" s="68"/>
      <c r="B124" s="19"/>
      <c r="C124" s="68"/>
      <c r="D124" s="25"/>
      <c r="F124" s="17"/>
    </row>
    <row r="125" spans="1:6" s="102" customFormat="1" ht="15.6">
      <c r="A125" s="97" t="str">
        <f>A74</f>
        <v>1</v>
      </c>
      <c r="B125" s="98" t="s">
        <v>60</v>
      </c>
      <c r="C125" s="99"/>
      <c r="D125" s="100"/>
      <c r="E125" s="101"/>
      <c r="F125" s="101"/>
    </row>
    <row r="126" spans="1:6" ht="12.75" customHeight="1">
      <c r="A126" s="103"/>
      <c r="B126" s="104"/>
      <c r="C126" s="103"/>
      <c r="D126" s="105"/>
      <c r="E126" s="18"/>
    </row>
    <row r="127" spans="1:6" ht="12.75" customHeight="1">
      <c r="A127" s="103"/>
      <c r="B127" s="104"/>
      <c r="C127" s="103"/>
      <c r="D127" s="105"/>
      <c r="E127" s="18"/>
    </row>
    <row r="128" spans="1:6" ht="12.75" customHeight="1">
      <c r="A128" s="4" t="str">
        <f>A85</f>
        <v>P 1,2,3_ 6.</v>
      </c>
      <c r="B128" s="106" t="s">
        <v>61</v>
      </c>
      <c r="C128" s="103"/>
      <c r="D128" s="105"/>
      <c r="E128" s="18"/>
    </row>
    <row r="129" spans="1:6" ht="12.75" customHeight="1">
      <c r="A129" s="4"/>
      <c r="B129" s="107" t="s">
        <v>62</v>
      </c>
      <c r="C129" s="108"/>
      <c r="D129" s="109"/>
      <c r="E129" s="109"/>
      <c r="F129" s="110">
        <f>'P 1,2,3_6 Gradje. obrtni.'!F123</f>
        <v>0</v>
      </c>
    </row>
    <row r="130" spans="1:6" ht="12.75" customHeight="1">
      <c r="A130" s="4"/>
      <c r="B130" s="107" t="s">
        <v>63</v>
      </c>
      <c r="C130" s="108"/>
      <c r="D130" s="109"/>
      <c r="E130" s="109">
        <v>0.25</v>
      </c>
      <c r="F130" s="110">
        <f>F129*E130</f>
        <v>0</v>
      </c>
    </row>
    <row r="131" spans="1:6" ht="12.75" customHeight="1">
      <c r="A131" s="4"/>
      <c r="B131" s="107" t="s">
        <v>64</v>
      </c>
      <c r="C131" s="108"/>
      <c r="D131" s="109"/>
      <c r="E131" s="109"/>
      <c r="F131" s="110">
        <f>SUM(F129:F130)</f>
        <v>0</v>
      </c>
    </row>
    <row r="132" spans="1:6" ht="12.75" customHeight="1">
      <c r="A132" s="103"/>
      <c r="B132" s="104"/>
      <c r="C132" s="103"/>
      <c r="D132" s="105"/>
      <c r="E132" s="18"/>
    </row>
    <row r="133" spans="1:6" ht="12.75" customHeight="1">
      <c r="A133" s="103"/>
      <c r="B133" s="104"/>
      <c r="C133" s="103"/>
      <c r="D133" s="105"/>
      <c r="E133" s="18"/>
    </row>
    <row r="134" spans="1:6" ht="12.75" customHeight="1">
      <c r="A134" s="103"/>
      <c r="B134" s="104"/>
      <c r="C134" s="103"/>
      <c r="D134" s="105"/>
      <c r="E134" s="18"/>
    </row>
    <row r="135" spans="1:6" ht="12.75" customHeight="1">
      <c r="A135" s="3" t="str">
        <f>A88</f>
        <v>P 4_6</v>
      </c>
      <c r="B135" s="111" t="str">
        <f>B88</f>
        <v>ELEKTROTEHNIČKI RADOVI</v>
      </c>
      <c r="C135" s="68"/>
      <c r="D135" s="80"/>
    </row>
    <row r="136" spans="1:6" ht="12.75" customHeight="1">
      <c r="A136" s="3"/>
      <c r="B136" s="112" t="s">
        <v>62</v>
      </c>
      <c r="C136" s="113"/>
      <c r="D136" s="114"/>
      <c r="E136" s="114"/>
      <c r="F136" s="115">
        <f>'P 4_6 Elektroinstalacije'!E214</f>
        <v>0</v>
      </c>
    </row>
    <row r="137" spans="1:6" ht="12.75" customHeight="1">
      <c r="A137" s="3"/>
      <c r="B137" s="112" t="s">
        <v>63</v>
      </c>
      <c r="C137" s="113"/>
      <c r="D137" s="114"/>
      <c r="E137" s="114">
        <v>0.25</v>
      </c>
      <c r="F137" s="115">
        <f>F136*E137</f>
        <v>0</v>
      </c>
    </row>
    <row r="138" spans="1:6" ht="12.75" customHeight="1">
      <c r="A138" s="116"/>
      <c r="B138" s="112" t="s">
        <v>64</v>
      </c>
      <c r="C138" s="113"/>
      <c r="D138" s="114"/>
      <c r="E138" s="114"/>
      <c r="F138" s="115">
        <f>SUM(F136:F137)</f>
        <v>0</v>
      </c>
    </row>
    <row r="139" spans="1:6" ht="12.75" customHeight="1">
      <c r="A139" s="103"/>
      <c r="B139" s="104"/>
      <c r="C139" s="103"/>
      <c r="D139" s="105"/>
      <c r="E139" s="18"/>
    </row>
    <row r="140" spans="1:6" ht="12.75" customHeight="1">
      <c r="A140" s="103"/>
      <c r="B140" s="104"/>
      <c r="C140" s="103"/>
      <c r="D140" s="105"/>
      <c r="E140" s="18"/>
    </row>
    <row r="141" spans="1:6" ht="12.75" customHeight="1">
      <c r="A141" s="103"/>
      <c r="B141" s="104"/>
      <c r="C141" s="103"/>
      <c r="D141" s="105"/>
      <c r="E141" s="18"/>
    </row>
    <row r="142" spans="1:6" ht="12.75" customHeight="1">
      <c r="A142" s="2" t="str">
        <f>A91</f>
        <v>P 5_6</v>
      </c>
      <c r="B142" s="117" t="str">
        <f>B91</f>
        <v>STROJARSKI RADOVI (Termotermičke instalacije)</v>
      </c>
      <c r="C142" s="103"/>
      <c r="D142" s="105"/>
      <c r="E142" s="18"/>
    </row>
    <row r="143" spans="1:6" ht="12.75" customHeight="1">
      <c r="A143" s="2"/>
      <c r="B143" s="118" t="s">
        <v>62</v>
      </c>
      <c r="C143" s="119"/>
      <c r="D143" s="120"/>
      <c r="E143" s="120"/>
      <c r="F143" s="121">
        <f>'P 5_6 Strojarske termotehnicke'!E94</f>
        <v>0</v>
      </c>
    </row>
    <row r="144" spans="1:6" ht="12.75" customHeight="1">
      <c r="A144" s="2"/>
      <c r="B144" s="118" t="s">
        <v>63</v>
      </c>
      <c r="C144" s="119"/>
      <c r="D144" s="120"/>
      <c r="E144" s="120">
        <v>0.25</v>
      </c>
      <c r="F144" s="121">
        <f>F143*E144</f>
        <v>0</v>
      </c>
    </row>
    <row r="145" spans="1:6" ht="12.75" customHeight="1">
      <c r="A145" s="2"/>
      <c r="B145" s="118" t="s">
        <v>64</v>
      </c>
      <c r="C145" s="119"/>
      <c r="D145" s="120"/>
      <c r="E145" s="120"/>
      <c r="F145" s="121">
        <f>SUM(F143:F144)</f>
        <v>0</v>
      </c>
    </row>
    <row r="146" spans="1:6" ht="12.75" customHeight="1">
      <c r="A146" s="103"/>
      <c r="B146" s="104"/>
      <c r="C146" s="103"/>
      <c r="D146" s="105"/>
      <c r="E146" s="18"/>
    </row>
    <row r="147" spans="1:6" ht="12.75" customHeight="1">
      <c r="A147" s="103"/>
      <c r="B147" s="104"/>
      <c r="C147" s="103"/>
      <c r="D147" s="105"/>
      <c r="E147" s="18"/>
    </row>
    <row r="148" spans="1:6" ht="12.75" customHeight="1">
      <c r="A148" s="103"/>
      <c r="B148" s="104"/>
      <c r="C148" s="103"/>
      <c r="D148" s="105"/>
      <c r="E148" s="18"/>
    </row>
    <row r="149" spans="1:6" ht="12.75" customHeight="1">
      <c r="A149" s="1" t="str">
        <f>A94</f>
        <v>P 6_6</v>
      </c>
      <c r="B149" s="106" t="str">
        <f>B94</f>
        <v>STROJARSKI RADOVI (Hidroinstalacije)</v>
      </c>
      <c r="C149" s="103"/>
      <c r="D149" s="105"/>
      <c r="E149" s="18"/>
    </row>
    <row r="150" spans="1:6" ht="12.75" customHeight="1">
      <c r="A150" s="1"/>
      <c r="B150" s="107" t="s">
        <v>62</v>
      </c>
      <c r="C150" s="108"/>
      <c r="D150" s="109"/>
      <c r="E150" s="109"/>
      <c r="F150" s="122">
        <f>'P 6_6 Hidroinstalacije'!F61</f>
        <v>0</v>
      </c>
    </row>
    <row r="151" spans="1:6" ht="12.75" customHeight="1">
      <c r="A151" s="1"/>
      <c r="B151" s="107" t="s">
        <v>63</v>
      </c>
      <c r="C151" s="108"/>
      <c r="D151" s="109"/>
      <c r="E151" s="109">
        <v>0.25</v>
      </c>
      <c r="F151" s="110">
        <f>F150*E151</f>
        <v>0</v>
      </c>
    </row>
    <row r="152" spans="1:6" ht="12.75" customHeight="1">
      <c r="A152" s="1"/>
      <c r="B152" s="107" t="s">
        <v>64</v>
      </c>
      <c r="C152" s="108"/>
      <c r="D152" s="109"/>
      <c r="E152" s="109"/>
      <c r="F152" s="110">
        <f>SUM(F150:F151)</f>
        <v>0</v>
      </c>
    </row>
    <row r="153" spans="1:6" ht="12.75" customHeight="1">
      <c r="A153" s="103"/>
      <c r="B153" s="104"/>
      <c r="C153" s="103"/>
      <c r="D153" s="105"/>
      <c r="E153" s="18"/>
    </row>
    <row r="154" spans="1:6" ht="12.75" customHeight="1">
      <c r="A154" s="68"/>
      <c r="B154" s="79"/>
      <c r="C154" s="68"/>
      <c r="D154" s="80"/>
    </row>
    <row r="155" spans="1:6">
      <c r="A155" s="103"/>
      <c r="B155" s="104"/>
      <c r="C155" s="103"/>
      <c r="D155" s="105"/>
      <c r="E155" s="18"/>
    </row>
    <row r="156" spans="1:6">
      <c r="A156" s="123"/>
      <c r="B156" s="124" t="s">
        <v>62</v>
      </c>
      <c r="C156" s="125"/>
      <c r="D156" s="126"/>
      <c r="E156" s="126"/>
      <c r="F156" s="127">
        <f>F150+F143+F136+F129</f>
        <v>0</v>
      </c>
    </row>
    <row r="157" spans="1:6">
      <c r="A157" s="128"/>
      <c r="B157" s="124" t="s">
        <v>63</v>
      </c>
      <c r="C157" s="125"/>
      <c r="D157" s="126"/>
      <c r="E157" s="126">
        <v>0.25</v>
      </c>
      <c r="F157" s="127">
        <f>F156*E157</f>
        <v>0</v>
      </c>
    </row>
    <row r="158" spans="1:6" ht="12.75" customHeight="1">
      <c r="A158" s="116"/>
      <c r="B158" s="124" t="s">
        <v>64</v>
      </c>
      <c r="C158" s="125"/>
      <c r="D158" s="126"/>
      <c r="E158" s="126"/>
      <c r="F158" s="127">
        <f>SUM(F156:F157)</f>
        <v>0</v>
      </c>
    </row>
    <row r="159" spans="1:6" ht="14.25" customHeight="1">
      <c r="A159" s="68"/>
      <c r="B159" s="79"/>
      <c r="C159" s="68"/>
      <c r="D159" s="80"/>
    </row>
    <row r="160" spans="1:6" ht="14.25" customHeight="1">
      <c r="A160" s="68"/>
      <c r="B160" s="79"/>
      <c r="C160" s="68"/>
      <c r="D160" s="80"/>
    </row>
    <row r="161" spans="1:6" ht="14.25" customHeight="1">
      <c r="A161" s="68"/>
      <c r="B161" s="79"/>
      <c r="C161" s="68"/>
      <c r="D161" s="80"/>
    </row>
    <row r="162" spans="1:6" ht="14.25" customHeight="1">
      <c r="A162" s="68"/>
      <c r="B162" s="79"/>
      <c r="C162" s="68"/>
      <c r="D162" s="80"/>
    </row>
    <row r="163" spans="1:6" ht="14.25" customHeight="1">
      <c r="A163" s="68"/>
      <c r="B163" s="79"/>
      <c r="C163" s="68"/>
      <c r="D163" s="80"/>
    </row>
    <row r="164" spans="1:6" ht="14.25" customHeight="1">
      <c r="A164" s="68"/>
      <c r="B164" s="79"/>
      <c r="C164" s="68"/>
      <c r="D164" s="80"/>
    </row>
    <row r="165" spans="1:6" ht="14.25" customHeight="1">
      <c r="A165" s="68"/>
      <c r="B165" s="79"/>
      <c r="C165" s="68"/>
      <c r="D165" s="80"/>
    </row>
    <row r="166" spans="1:6" ht="14.25" customHeight="1">
      <c r="A166" s="68"/>
      <c r="B166" s="79"/>
      <c r="C166" s="68"/>
      <c r="D166" s="80"/>
    </row>
    <row r="167" spans="1:6" ht="14.25" customHeight="1">
      <c r="A167" s="68"/>
      <c r="B167" s="79"/>
      <c r="C167" s="68"/>
      <c r="D167" s="80"/>
    </row>
    <row r="168" spans="1:6" ht="14.25" customHeight="1">
      <c r="A168" s="68"/>
      <c r="B168" s="79"/>
      <c r="C168" s="68"/>
      <c r="D168" s="80"/>
    </row>
    <row r="169" spans="1:6" ht="14.25" customHeight="1">
      <c r="A169" s="68"/>
      <c r="B169" s="79"/>
      <c r="C169" s="68"/>
      <c r="D169" s="80"/>
    </row>
    <row r="170" spans="1:6" ht="14.25" customHeight="1">
      <c r="A170" s="68"/>
      <c r="B170" s="79"/>
      <c r="C170" s="68"/>
      <c r="D170" s="80"/>
    </row>
    <row r="171" spans="1:6" ht="12.75" customHeight="1">
      <c r="A171" s="68"/>
      <c r="B171" s="79"/>
      <c r="C171" s="68"/>
      <c r="D171" s="80"/>
    </row>
    <row r="172" spans="1:6" ht="12.75" customHeight="1">
      <c r="A172" s="129" t="str">
        <f>A78</f>
        <v>2</v>
      </c>
      <c r="B172" s="5" t="s">
        <v>65</v>
      </c>
      <c r="C172" s="5"/>
      <c r="D172" s="5"/>
      <c r="E172" s="5"/>
    </row>
    <row r="173" spans="1:6" ht="12.75" customHeight="1">
      <c r="A173" s="130"/>
      <c r="B173" s="79"/>
      <c r="C173" s="79"/>
      <c r="D173" s="79"/>
      <c r="E173" s="79"/>
    </row>
    <row r="174" spans="1:6" ht="12.75" customHeight="1">
      <c r="A174" s="68"/>
      <c r="B174" s="79"/>
      <c r="C174" s="68"/>
      <c r="D174" s="80"/>
    </row>
    <row r="175" spans="1:6" ht="26.25" customHeight="1">
      <c r="A175" s="505" t="s">
        <v>66</v>
      </c>
      <c r="B175" s="505"/>
      <c r="C175" s="505"/>
      <c r="D175" s="505"/>
      <c r="E175" s="505"/>
      <c r="F175" s="505"/>
    </row>
    <row r="176" spans="1:6" ht="26.25" customHeight="1">
      <c r="A176" s="505" t="s">
        <v>67</v>
      </c>
      <c r="B176" s="505"/>
      <c r="C176" s="505"/>
      <c r="D176" s="505"/>
      <c r="E176" s="505"/>
      <c r="F176" s="505"/>
    </row>
    <row r="177" spans="1:6" ht="13.5" customHeight="1">
      <c r="A177" s="506" t="s">
        <v>68</v>
      </c>
      <c r="B177" s="506"/>
      <c r="C177" s="506"/>
      <c r="D177" s="506"/>
      <c r="E177" s="506"/>
      <c r="F177" s="506"/>
    </row>
    <row r="178" spans="1:6" ht="27" customHeight="1">
      <c r="A178" s="506" t="s">
        <v>69</v>
      </c>
      <c r="B178" s="506"/>
      <c r="C178" s="506"/>
      <c r="D178" s="506"/>
      <c r="E178" s="506"/>
      <c r="F178" s="506"/>
    </row>
    <row r="179" spans="1:6" ht="12.75" customHeight="1">
      <c r="A179" s="506" t="s">
        <v>70</v>
      </c>
      <c r="B179" s="506"/>
      <c r="C179" s="506"/>
      <c r="D179" s="506"/>
      <c r="E179" s="506"/>
      <c r="F179" s="506"/>
    </row>
    <row r="180" spans="1:6" ht="12.75" customHeight="1">
      <c r="A180" s="506" t="s">
        <v>71</v>
      </c>
      <c r="B180" s="506"/>
      <c r="C180" s="506"/>
      <c r="D180" s="506"/>
      <c r="E180" s="506"/>
      <c r="F180" s="506"/>
    </row>
    <row r="181" spans="1:6" ht="39" customHeight="1">
      <c r="A181" s="506" t="s">
        <v>72</v>
      </c>
      <c r="B181" s="506"/>
      <c r="C181" s="506"/>
      <c r="D181" s="506"/>
      <c r="E181" s="506"/>
      <c r="F181" s="506"/>
    </row>
    <row r="182" spans="1:6" ht="44.25" customHeight="1">
      <c r="A182" s="506" t="s">
        <v>73</v>
      </c>
      <c r="B182" s="506"/>
      <c r="C182" s="506"/>
      <c r="D182" s="506"/>
      <c r="E182" s="506"/>
      <c r="F182" s="506"/>
    </row>
    <row r="183" spans="1:6" ht="52.5" customHeight="1">
      <c r="A183" s="506" t="s">
        <v>74</v>
      </c>
      <c r="B183" s="506"/>
      <c r="C183" s="506"/>
      <c r="D183" s="506"/>
      <c r="E183" s="506"/>
      <c r="F183" s="506"/>
    </row>
    <row r="184" spans="1:6" ht="56.25" customHeight="1">
      <c r="A184" s="505" t="s">
        <v>75</v>
      </c>
      <c r="B184" s="505"/>
      <c r="C184" s="505"/>
      <c r="D184" s="505"/>
      <c r="E184" s="505"/>
      <c r="F184" s="505"/>
    </row>
    <row r="185" spans="1:6" ht="12.75" customHeight="1">
      <c r="A185" s="506" t="s">
        <v>76</v>
      </c>
      <c r="B185" s="506"/>
      <c r="C185" s="506"/>
      <c r="D185" s="506"/>
      <c r="E185" s="506"/>
      <c r="F185" s="506"/>
    </row>
    <row r="186" spans="1:6" ht="71.25" customHeight="1">
      <c r="A186" s="506" t="s">
        <v>77</v>
      </c>
      <c r="B186" s="506"/>
      <c r="C186" s="506"/>
      <c r="D186" s="506"/>
      <c r="E186" s="506"/>
      <c r="F186" s="506"/>
    </row>
    <row r="187" spans="1:6" ht="42.75" customHeight="1">
      <c r="A187" s="506" t="s">
        <v>78</v>
      </c>
      <c r="B187" s="506"/>
      <c r="C187" s="506"/>
      <c r="D187" s="506"/>
      <c r="E187" s="506"/>
      <c r="F187" s="506"/>
    </row>
    <row r="188" spans="1:6" ht="39" customHeight="1">
      <c r="A188" s="505" t="s">
        <v>79</v>
      </c>
      <c r="B188" s="505"/>
      <c r="C188" s="505"/>
      <c r="D188" s="505"/>
      <c r="E188" s="505"/>
      <c r="F188" s="505"/>
    </row>
    <row r="189" spans="1:6" ht="79.5" customHeight="1">
      <c r="A189" s="505" t="s">
        <v>80</v>
      </c>
      <c r="B189" s="505"/>
      <c r="C189" s="505"/>
      <c r="D189" s="505"/>
      <c r="E189" s="505"/>
      <c r="F189" s="505"/>
    </row>
    <row r="190" spans="1:6" ht="51.75" customHeight="1">
      <c r="A190" s="505" t="s">
        <v>81</v>
      </c>
      <c r="B190" s="505"/>
      <c r="C190" s="505"/>
      <c r="D190" s="505"/>
      <c r="E190" s="505"/>
      <c r="F190" s="505"/>
    </row>
    <row r="191" spans="1:6">
      <c r="A191" s="131"/>
      <c r="B191" s="131"/>
      <c r="C191" s="131"/>
      <c r="D191" s="131"/>
      <c r="E191" s="131"/>
      <c r="F191" s="131"/>
    </row>
    <row r="192" spans="1:6" ht="53.25" customHeight="1">
      <c r="A192" s="505" t="s">
        <v>82</v>
      </c>
      <c r="B192" s="505"/>
      <c r="C192" s="505"/>
      <c r="D192" s="505"/>
      <c r="E192" s="505"/>
      <c r="F192" s="505"/>
    </row>
    <row r="193" spans="1:6" ht="59.25" customHeight="1">
      <c r="A193" s="505" t="s">
        <v>83</v>
      </c>
      <c r="B193" s="505"/>
      <c r="C193" s="505"/>
      <c r="D193" s="505"/>
      <c r="E193" s="505"/>
      <c r="F193" s="505"/>
    </row>
    <row r="194" spans="1:6">
      <c r="A194" s="507" t="s">
        <v>84</v>
      </c>
      <c r="B194" s="507"/>
      <c r="C194" s="507"/>
      <c r="D194" s="507"/>
      <c r="E194" s="507"/>
      <c r="F194" s="507"/>
    </row>
    <row r="195" spans="1:6" ht="42.75" customHeight="1">
      <c r="A195" s="505" t="s">
        <v>85</v>
      </c>
      <c r="B195" s="505"/>
      <c r="C195" s="505"/>
      <c r="D195" s="505"/>
      <c r="E195" s="505"/>
      <c r="F195" s="505"/>
    </row>
    <row r="196" spans="1:6" ht="36" customHeight="1">
      <c r="A196" s="505" t="s">
        <v>86</v>
      </c>
      <c r="B196" s="505"/>
      <c r="C196" s="505"/>
      <c r="D196" s="505"/>
      <c r="E196" s="505"/>
      <c r="F196" s="505"/>
    </row>
    <row r="197" spans="1:6" ht="41.25" customHeight="1">
      <c r="A197" s="505" t="s">
        <v>87</v>
      </c>
      <c r="B197" s="505"/>
      <c r="C197" s="505"/>
      <c r="D197" s="505"/>
      <c r="E197" s="505"/>
      <c r="F197" s="505"/>
    </row>
    <row r="198" spans="1:6" ht="33" customHeight="1">
      <c r="A198" s="505" t="s">
        <v>88</v>
      </c>
      <c r="B198" s="505"/>
      <c r="C198" s="505"/>
      <c r="D198" s="505"/>
      <c r="E198" s="505"/>
      <c r="F198" s="505"/>
    </row>
    <row r="199" spans="1:6" ht="33" customHeight="1">
      <c r="A199" s="505" t="s">
        <v>89</v>
      </c>
      <c r="B199" s="505"/>
      <c r="C199" s="505"/>
      <c r="D199" s="505"/>
      <c r="E199" s="505"/>
      <c r="F199" s="505"/>
    </row>
    <row r="200" spans="1:6" ht="57.75" customHeight="1">
      <c r="A200" s="505" t="s">
        <v>90</v>
      </c>
      <c r="B200" s="505"/>
      <c r="C200" s="505"/>
      <c r="D200" s="505"/>
      <c r="E200" s="505"/>
      <c r="F200" s="505"/>
    </row>
    <row r="201" spans="1:6" ht="18.75" customHeight="1">
      <c r="A201" s="505" t="s">
        <v>91</v>
      </c>
      <c r="B201" s="505"/>
      <c r="C201" s="505"/>
      <c r="D201" s="505"/>
      <c r="E201" s="505"/>
      <c r="F201" s="505"/>
    </row>
    <row r="202" spans="1:6" ht="21" customHeight="1">
      <c r="A202" s="505" t="s">
        <v>92</v>
      </c>
      <c r="B202" s="505"/>
      <c r="C202" s="505"/>
      <c r="D202" s="505"/>
      <c r="E202" s="505"/>
      <c r="F202" s="505"/>
    </row>
    <row r="203" spans="1:6" ht="42" customHeight="1">
      <c r="A203" s="505" t="s">
        <v>93</v>
      </c>
      <c r="B203" s="505"/>
      <c r="C203" s="505"/>
      <c r="D203" s="505"/>
      <c r="E203" s="505"/>
      <c r="F203" s="505"/>
    </row>
    <row r="204" spans="1:6" ht="42" customHeight="1">
      <c r="A204" s="505" t="s">
        <v>94</v>
      </c>
      <c r="B204" s="505"/>
      <c r="C204" s="505"/>
      <c r="D204" s="505"/>
      <c r="E204" s="505"/>
      <c r="F204" s="505"/>
    </row>
    <row r="205" spans="1:6" ht="31.5" customHeight="1">
      <c r="A205" s="505" t="s">
        <v>95</v>
      </c>
      <c r="B205" s="505"/>
      <c r="C205" s="505"/>
      <c r="D205" s="505"/>
      <c r="E205" s="505"/>
      <c r="F205" s="505"/>
    </row>
    <row r="206" spans="1:6" ht="47.25" customHeight="1">
      <c r="A206" s="505" t="s">
        <v>96</v>
      </c>
      <c r="B206" s="505"/>
      <c r="C206" s="505"/>
      <c r="D206" s="505"/>
      <c r="E206" s="505"/>
      <c r="F206" s="505"/>
    </row>
    <row r="207" spans="1:6" ht="32.25" customHeight="1">
      <c r="A207" s="505" t="s">
        <v>97</v>
      </c>
      <c r="B207" s="505"/>
      <c r="C207" s="505"/>
      <c r="D207" s="505"/>
      <c r="E207" s="505"/>
      <c r="F207" s="505"/>
    </row>
    <row r="208" spans="1:6" ht="27.75" customHeight="1">
      <c r="A208" s="505" t="s">
        <v>98</v>
      </c>
      <c r="B208" s="505"/>
      <c r="C208" s="505"/>
      <c r="D208" s="505"/>
      <c r="E208" s="505"/>
      <c r="F208" s="505"/>
    </row>
    <row r="209" spans="1:6" ht="19.5" customHeight="1">
      <c r="A209" s="507" t="s">
        <v>99</v>
      </c>
      <c r="B209" s="507"/>
      <c r="C209" s="507"/>
      <c r="D209" s="507"/>
      <c r="E209" s="507"/>
      <c r="F209" s="507"/>
    </row>
    <row r="210" spans="1:6" ht="14.25" customHeight="1">
      <c r="A210" s="507" t="s">
        <v>100</v>
      </c>
      <c r="B210" s="507"/>
      <c r="C210" s="507"/>
      <c r="D210" s="507"/>
      <c r="E210" s="507"/>
      <c r="F210" s="507"/>
    </row>
    <row r="211" spans="1:6" ht="14.25" customHeight="1">
      <c r="A211" s="131"/>
      <c r="B211" s="131"/>
      <c r="C211" s="131"/>
      <c r="D211" s="131"/>
      <c r="E211" s="131"/>
      <c r="F211" s="131"/>
    </row>
    <row r="212" spans="1:6" ht="14.25" customHeight="1">
      <c r="A212" s="131"/>
      <c r="B212" s="131"/>
      <c r="C212" s="131"/>
      <c r="D212" s="131"/>
      <c r="E212" s="131"/>
      <c r="F212" s="131"/>
    </row>
    <row r="213" spans="1:6">
      <c r="A213" s="68"/>
      <c r="B213" s="70"/>
      <c r="C213" s="68"/>
      <c r="D213" s="71"/>
      <c r="E213" s="71"/>
      <c r="F213" s="72"/>
    </row>
    <row r="214" spans="1:6">
      <c r="A214" s="507" t="s">
        <v>101</v>
      </c>
      <c r="B214" s="507"/>
      <c r="C214" s="507"/>
      <c r="D214" s="507"/>
      <c r="E214" s="71"/>
      <c r="F214" s="72"/>
    </row>
    <row r="215" spans="1:6">
      <c r="A215" s="68"/>
      <c r="B215" s="70"/>
      <c r="C215" s="68"/>
      <c r="D215" s="71"/>
      <c r="E215" s="71"/>
      <c r="F215" s="72"/>
    </row>
    <row r="216" spans="1:6">
      <c r="A216" s="68"/>
      <c r="B216" s="132" t="s">
        <v>102</v>
      </c>
      <c r="C216" s="133"/>
      <c r="D216" s="71"/>
      <c r="E216" s="71"/>
      <c r="F216" s="72"/>
    </row>
    <row r="217" spans="1:6" ht="86.25" customHeight="1">
      <c r="A217" s="68"/>
      <c r="B217" s="505" t="s">
        <v>103</v>
      </c>
      <c r="C217" s="505"/>
      <c r="D217" s="505"/>
      <c r="E217" s="505"/>
      <c r="F217" s="505"/>
    </row>
    <row r="218" spans="1:6">
      <c r="A218" s="68"/>
      <c r="B218" s="70"/>
      <c r="C218" s="68"/>
      <c r="D218" s="71"/>
      <c r="E218" s="71"/>
      <c r="F218" s="72"/>
    </row>
    <row r="219" spans="1:6">
      <c r="A219" s="68"/>
      <c r="B219" s="70"/>
      <c r="C219" s="68"/>
      <c r="D219" s="71"/>
      <c r="E219" s="71"/>
      <c r="F219" s="72"/>
    </row>
    <row r="220" spans="1:6">
      <c r="A220" s="68"/>
      <c r="B220" s="132" t="s">
        <v>104</v>
      </c>
      <c r="C220" s="133"/>
      <c r="D220" s="71"/>
      <c r="E220" s="71"/>
      <c r="F220" s="72"/>
    </row>
    <row r="221" spans="1:6" ht="70.5" customHeight="1">
      <c r="A221" s="68"/>
      <c r="B221" s="505" t="s">
        <v>105</v>
      </c>
      <c r="C221" s="505"/>
      <c r="D221" s="505"/>
      <c r="E221" s="505"/>
      <c r="F221" s="505"/>
    </row>
    <row r="222" spans="1:6">
      <c r="A222" s="68"/>
      <c r="B222" s="70"/>
      <c r="C222" s="68"/>
      <c r="D222" s="71"/>
      <c r="E222" s="71"/>
      <c r="F222" s="72"/>
    </row>
    <row r="223" spans="1:6">
      <c r="A223" s="68"/>
      <c r="B223" s="132" t="s">
        <v>106</v>
      </c>
      <c r="C223" s="133"/>
      <c r="D223" s="71"/>
      <c r="E223" s="71"/>
      <c r="F223" s="72"/>
    </row>
    <row r="224" spans="1:6" ht="34.5" customHeight="1">
      <c r="A224" s="68"/>
      <c r="B224" s="508" t="s">
        <v>107</v>
      </c>
      <c r="C224" s="508"/>
      <c r="D224" s="508"/>
      <c r="E224" s="508"/>
      <c r="F224" s="508"/>
    </row>
    <row r="225" spans="1:6">
      <c r="A225" s="68"/>
      <c r="B225" s="70"/>
      <c r="C225" s="68"/>
      <c r="D225" s="71"/>
      <c r="E225" s="71"/>
      <c r="F225" s="72"/>
    </row>
    <row r="226" spans="1:6">
      <c r="A226" s="68"/>
      <c r="B226" s="132" t="s">
        <v>108</v>
      </c>
      <c r="C226" s="133"/>
      <c r="D226" s="71"/>
      <c r="E226" s="71"/>
      <c r="F226" s="72"/>
    </row>
    <row r="227" spans="1:6" ht="69.75" customHeight="1">
      <c r="A227" s="68"/>
      <c r="B227" s="505" t="s">
        <v>109</v>
      </c>
      <c r="C227" s="505"/>
      <c r="D227" s="505"/>
      <c r="E227" s="505"/>
      <c r="F227" s="505"/>
    </row>
    <row r="228" spans="1:6">
      <c r="A228" s="68"/>
      <c r="B228" s="70"/>
      <c r="C228" s="68"/>
      <c r="D228" s="71"/>
      <c r="E228" s="71"/>
      <c r="F228" s="72"/>
    </row>
    <row r="229" spans="1:6">
      <c r="A229" s="68"/>
      <c r="B229" s="132" t="s">
        <v>110</v>
      </c>
      <c r="C229" s="133"/>
      <c r="D229" s="71"/>
      <c r="E229" s="71"/>
      <c r="F229" s="72"/>
    </row>
    <row r="230" spans="1:6" ht="102.75" customHeight="1">
      <c r="A230" s="68"/>
      <c r="B230" s="509" t="s">
        <v>111</v>
      </c>
      <c r="C230" s="509"/>
      <c r="D230" s="509"/>
      <c r="E230" s="509"/>
      <c r="F230" s="509"/>
    </row>
    <row r="231" spans="1:6" ht="17.25" customHeight="1">
      <c r="A231" s="68"/>
      <c r="B231" s="70"/>
      <c r="C231" s="68"/>
      <c r="D231" s="71"/>
      <c r="E231" s="71"/>
      <c r="F231" s="72"/>
    </row>
    <row r="232" spans="1:6">
      <c r="A232" s="68"/>
      <c r="B232" s="132" t="s">
        <v>112</v>
      </c>
      <c r="C232" s="133"/>
      <c r="D232" s="71"/>
      <c r="E232" s="71"/>
      <c r="F232" s="72"/>
    </row>
    <row r="233" spans="1:6" ht="76.5" customHeight="1">
      <c r="A233" s="68"/>
      <c r="B233" s="505" t="s">
        <v>113</v>
      </c>
      <c r="C233" s="505"/>
      <c r="D233" s="505"/>
      <c r="E233" s="505"/>
      <c r="F233" s="505"/>
    </row>
    <row r="234" spans="1:6">
      <c r="A234" s="68"/>
      <c r="B234" s="134"/>
      <c r="C234" s="134"/>
      <c r="D234" s="134"/>
      <c r="E234" s="134"/>
      <c r="F234" s="134"/>
    </row>
    <row r="235" spans="1:6">
      <c r="A235" s="68"/>
      <c r="B235" s="132" t="s">
        <v>114</v>
      </c>
      <c r="C235" s="133"/>
      <c r="D235" s="71"/>
      <c r="E235" s="71"/>
      <c r="F235" s="72"/>
    </row>
    <row r="236" spans="1:6" ht="44.25" customHeight="1">
      <c r="A236" s="68"/>
      <c r="B236" s="505" t="s">
        <v>115</v>
      </c>
      <c r="C236" s="505"/>
      <c r="D236" s="505"/>
      <c r="E236" s="505"/>
      <c r="F236" s="505"/>
    </row>
    <row r="237" spans="1:6">
      <c r="A237" s="68"/>
      <c r="B237" s="70"/>
      <c r="C237" s="68"/>
      <c r="D237" s="71"/>
      <c r="E237" s="71"/>
      <c r="F237" s="72"/>
    </row>
    <row r="238" spans="1:6">
      <c r="A238" s="68"/>
      <c r="B238" s="70"/>
      <c r="C238" s="68"/>
      <c r="D238" s="71"/>
      <c r="E238" s="71"/>
      <c r="F238" s="72"/>
    </row>
    <row r="239" spans="1:6" ht="105.75" customHeight="1">
      <c r="A239" s="505" t="s">
        <v>116</v>
      </c>
      <c r="B239" s="505"/>
      <c r="C239" s="505"/>
      <c r="D239" s="505"/>
      <c r="E239" s="505"/>
      <c r="F239" s="505"/>
    </row>
    <row r="240" spans="1:6" ht="68.25" customHeight="1">
      <c r="A240" s="505" t="s">
        <v>117</v>
      </c>
      <c r="B240" s="505"/>
      <c r="C240" s="505"/>
      <c r="D240" s="505"/>
      <c r="E240" s="505"/>
      <c r="F240" s="505"/>
    </row>
    <row r="241" spans="1:6" ht="54.75" customHeight="1">
      <c r="A241" s="505" t="s">
        <v>118</v>
      </c>
      <c r="B241" s="505"/>
      <c r="C241" s="505"/>
      <c r="D241" s="505"/>
      <c r="E241" s="505"/>
      <c r="F241" s="505"/>
    </row>
    <row r="242" spans="1:6" ht="70.5" customHeight="1">
      <c r="A242" s="505" t="s">
        <v>371</v>
      </c>
      <c r="B242" s="505"/>
      <c r="C242" s="505"/>
      <c r="D242" s="505"/>
      <c r="E242" s="505"/>
      <c r="F242" s="505"/>
    </row>
    <row r="243" spans="1:6" ht="23.25" customHeight="1">
      <c r="A243" s="505" t="s">
        <v>119</v>
      </c>
      <c r="B243" s="505"/>
      <c r="C243" s="505"/>
      <c r="D243" s="505"/>
      <c r="E243" s="505"/>
      <c r="F243" s="505"/>
    </row>
    <row r="244" spans="1:6" ht="36.75" customHeight="1">
      <c r="A244" s="505" t="s">
        <v>120</v>
      </c>
      <c r="B244" s="505"/>
      <c r="C244" s="505"/>
      <c r="D244" s="505"/>
      <c r="E244" s="505"/>
      <c r="F244" s="505"/>
    </row>
    <row r="245" spans="1:6" ht="24" customHeight="1">
      <c r="A245" s="505" t="s">
        <v>121</v>
      </c>
      <c r="B245" s="505"/>
      <c r="C245" s="505"/>
      <c r="D245" s="505"/>
      <c r="E245" s="505"/>
      <c r="F245" s="505"/>
    </row>
    <row r="246" spans="1:6" ht="36.75" customHeight="1">
      <c r="A246" s="505" t="s">
        <v>122</v>
      </c>
      <c r="B246" s="505"/>
      <c r="C246" s="505"/>
      <c r="D246" s="505"/>
      <c r="E246" s="505"/>
      <c r="F246" s="505"/>
    </row>
    <row r="247" spans="1:6">
      <c r="A247" s="68"/>
      <c r="B247" s="70"/>
      <c r="C247" s="68"/>
      <c r="D247" s="71"/>
      <c r="E247" s="71"/>
      <c r="F247" s="72"/>
    </row>
    <row r="248" spans="1:6">
      <c r="A248" s="68"/>
      <c r="B248" s="70"/>
      <c r="C248" s="68"/>
      <c r="D248" s="71"/>
      <c r="E248" s="71"/>
      <c r="F248" s="72"/>
    </row>
    <row r="249" spans="1:6">
      <c r="A249" s="68"/>
      <c r="B249" s="70"/>
      <c r="C249" s="68"/>
      <c r="D249" s="71"/>
      <c r="E249" s="71"/>
      <c r="F249" s="72"/>
    </row>
    <row r="250" spans="1:6">
      <c r="A250" s="68"/>
      <c r="B250" s="70"/>
      <c r="C250" s="68"/>
      <c r="D250" s="71"/>
      <c r="E250" s="71"/>
      <c r="F250" s="72"/>
    </row>
    <row r="251" spans="1:6">
      <c r="A251" s="68"/>
      <c r="B251" s="19"/>
      <c r="C251" s="68"/>
      <c r="D251" s="25"/>
      <c r="F251" s="17"/>
    </row>
    <row r="254" spans="1:6">
      <c r="B254" s="19"/>
      <c r="C254" s="135"/>
      <c r="D254" s="136"/>
      <c r="E254" s="137"/>
      <c r="F254" s="138"/>
    </row>
    <row r="255" spans="1:6">
      <c r="D255" s="29"/>
      <c r="E255" s="19"/>
      <c r="F255" s="19"/>
    </row>
    <row r="256" spans="1:6">
      <c r="D256" s="29"/>
      <c r="E256" s="19"/>
      <c r="F256" s="19"/>
    </row>
    <row r="257" spans="1:4" s="19" customFormat="1" ht="13.8">
      <c r="A257" s="135"/>
      <c r="B257" s="139"/>
      <c r="C257" s="15"/>
      <c r="D257" s="29"/>
    </row>
    <row r="258" spans="1:4" s="19" customFormat="1" ht="13.8">
      <c r="C258" s="15"/>
      <c r="D258" s="29"/>
    </row>
    <row r="259" spans="1:4" s="19" customFormat="1" ht="13.8">
      <c r="C259" s="15"/>
      <c r="D259" s="29"/>
    </row>
    <row r="261" spans="1:4" s="19" customFormat="1" ht="13.8">
      <c r="C261" s="15"/>
      <c r="D261" s="29"/>
    </row>
    <row r="262" spans="1:4" s="19" customFormat="1" ht="13.8">
      <c r="C262" s="15"/>
      <c r="D262" s="29"/>
    </row>
  </sheetData>
  <mergeCells count="68">
    <mergeCell ref="A245:F245"/>
    <mergeCell ref="A246:F246"/>
    <mergeCell ref="A240:F240"/>
    <mergeCell ref="A241:F241"/>
    <mergeCell ref="A242:F242"/>
    <mergeCell ref="A243:F243"/>
    <mergeCell ref="A244:F244"/>
    <mergeCell ref="B227:F227"/>
    <mergeCell ref="B230:F230"/>
    <mergeCell ref="B233:F233"/>
    <mergeCell ref="B236:F236"/>
    <mergeCell ref="A239:F239"/>
    <mergeCell ref="A210:F210"/>
    <mergeCell ref="A214:D214"/>
    <mergeCell ref="B217:F217"/>
    <mergeCell ref="B221:F221"/>
    <mergeCell ref="B224:F224"/>
    <mergeCell ref="A205:F205"/>
    <mergeCell ref="A206:F206"/>
    <mergeCell ref="A207:F207"/>
    <mergeCell ref="A208:F208"/>
    <mergeCell ref="A209:F209"/>
    <mergeCell ref="A200:F200"/>
    <mergeCell ref="A201:F201"/>
    <mergeCell ref="A202:F202"/>
    <mergeCell ref="A203:F203"/>
    <mergeCell ref="A204:F204"/>
    <mergeCell ref="A195:F195"/>
    <mergeCell ref="A196:F196"/>
    <mergeCell ref="A197:F197"/>
    <mergeCell ref="A198:F198"/>
    <mergeCell ref="A199:F199"/>
    <mergeCell ref="A189:F189"/>
    <mergeCell ref="A190:F190"/>
    <mergeCell ref="A192:F192"/>
    <mergeCell ref="A193:F193"/>
    <mergeCell ref="A194:F194"/>
    <mergeCell ref="A184:F184"/>
    <mergeCell ref="A185:F185"/>
    <mergeCell ref="A186:F186"/>
    <mergeCell ref="A187:F187"/>
    <mergeCell ref="A188:F188"/>
    <mergeCell ref="A179:F179"/>
    <mergeCell ref="A180:F180"/>
    <mergeCell ref="A181:F181"/>
    <mergeCell ref="A182:F182"/>
    <mergeCell ref="A183:F183"/>
    <mergeCell ref="B172:E172"/>
    <mergeCell ref="A175:F175"/>
    <mergeCell ref="A176:F176"/>
    <mergeCell ref="A177:F177"/>
    <mergeCell ref="A178:F178"/>
    <mergeCell ref="B82:E82"/>
    <mergeCell ref="A128:A131"/>
    <mergeCell ref="A135:A137"/>
    <mergeCell ref="A142:A145"/>
    <mergeCell ref="A149:A152"/>
    <mergeCell ref="B60:D60"/>
    <mergeCell ref="E60:F60"/>
    <mergeCell ref="B61:C61"/>
    <mergeCell ref="E61:F61"/>
    <mergeCell ref="B62:C62"/>
    <mergeCell ref="E62:F62"/>
    <mergeCell ref="C11:F12"/>
    <mergeCell ref="E14:F14"/>
    <mergeCell ref="C20:F21"/>
    <mergeCell ref="C24:F25"/>
    <mergeCell ref="C43:E44"/>
  </mergeCells>
  <pageMargins left="0.98402777777777795" right="0.27569444444444402" top="0.74791666666666701" bottom="0.74791666666666701" header="0.51180555555555496" footer="0.31527777777777799"/>
  <pageSetup paperSize="9" firstPageNumber="0" orientation="portrait" horizontalDpi="300" verticalDpi="300" r:id="rId1"/>
  <headerFooter>
    <oddFooter>&amp;R&amp;"Arial Narrow,Regular"&amp;10&amp;P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MJ137"/>
  <sheetViews>
    <sheetView showZeros="0" tabSelected="1" view="pageBreakPreview" topLeftCell="A92" zoomScale="130" zoomScaleNormal="100" zoomScalePageLayoutView="130" workbookViewId="0">
      <selection activeCell="B92" sqref="B92"/>
    </sheetView>
  </sheetViews>
  <sheetFormatPr defaultColWidth="10.88671875" defaultRowHeight="14.4"/>
  <cols>
    <col min="1" max="1" width="7.109375" style="15" customWidth="1"/>
    <col min="2" max="2" width="39.5546875" style="16" customWidth="1"/>
    <col min="3" max="3" width="8.5546875" style="15" customWidth="1"/>
    <col min="4" max="4" width="10.44140625" style="17" customWidth="1"/>
    <col min="5" max="5" width="11.5546875" style="17" customWidth="1"/>
    <col min="6" max="6" width="11.6640625" style="18" customWidth="1"/>
    <col min="7" max="238" width="10.88671875" style="19"/>
    <col min="239" max="239" width="10" style="19" customWidth="1"/>
    <col min="240" max="240" width="43.33203125" style="19" customWidth="1"/>
    <col min="241" max="241" width="9.88671875" style="19" customWidth="1"/>
    <col min="242" max="242" width="12.88671875" style="19" customWidth="1"/>
    <col min="243" max="243" width="11.88671875" style="19" customWidth="1"/>
    <col min="244" max="244" width="12.6640625" style="19" customWidth="1"/>
    <col min="245" max="494" width="10.88671875" style="19"/>
    <col min="495" max="495" width="10" style="19" customWidth="1"/>
    <col min="496" max="496" width="43.33203125" style="19" customWidth="1"/>
    <col min="497" max="497" width="9.88671875" style="19" customWidth="1"/>
    <col min="498" max="498" width="12.88671875" style="19" customWidth="1"/>
    <col min="499" max="499" width="11.88671875" style="19" customWidth="1"/>
    <col min="500" max="500" width="12.6640625" style="19" customWidth="1"/>
    <col min="501" max="750" width="10.88671875" style="19"/>
    <col min="751" max="751" width="10" style="19" customWidth="1"/>
    <col min="752" max="752" width="43.33203125" style="19" customWidth="1"/>
    <col min="753" max="753" width="9.88671875" style="19" customWidth="1"/>
    <col min="754" max="754" width="12.88671875" style="19" customWidth="1"/>
    <col min="755" max="755" width="11.88671875" style="19" customWidth="1"/>
    <col min="756" max="756" width="12.6640625" style="19" customWidth="1"/>
    <col min="757" max="1006" width="10.88671875" style="19"/>
    <col min="1007" max="1007" width="10" style="19" customWidth="1"/>
    <col min="1008" max="1008" width="43.33203125" style="19" customWidth="1"/>
    <col min="1009" max="1009" width="9.88671875" style="19" customWidth="1"/>
    <col min="1010" max="1010" width="12.88671875" style="19" customWidth="1"/>
    <col min="1011" max="1011" width="11.88671875" style="19" customWidth="1"/>
    <col min="1012" max="1012" width="12.6640625" style="19" customWidth="1"/>
    <col min="1013" max="1024" width="10.88671875" style="19"/>
  </cols>
  <sheetData>
    <row r="2" spans="3:6" ht="15" customHeight="1">
      <c r="C2" s="20" t="s">
        <v>0</v>
      </c>
      <c r="D2" s="21"/>
      <c r="E2" s="22"/>
      <c r="F2" s="23"/>
    </row>
    <row r="3" spans="3:6">
      <c r="C3" s="24"/>
      <c r="D3" s="25"/>
    </row>
    <row r="4" spans="3:6">
      <c r="C4" s="26"/>
      <c r="D4" s="25"/>
    </row>
    <row r="5" spans="3:6">
      <c r="C5" s="26"/>
      <c r="D5" s="25"/>
    </row>
    <row r="6" spans="3:6">
      <c r="C6" s="26"/>
      <c r="D6" s="25"/>
    </row>
    <row r="7" spans="3:6">
      <c r="C7" s="26"/>
      <c r="D7" s="25"/>
    </row>
    <row r="8" spans="3:6">
      <c r="C8" s="26"/>
      <c r="D8" s="25"/>
    </row>
    <row r="9" spans="3:6">
      <c r="C9" s="26"/>
      <c r="D9" s="25"/>
    </row>
    <row r="10" spans="3:6">
      <c r="C10" s="26"/>
      <c r="D10" s="25"/>
    </row>
    <row r="11" spans="3:6">
      <c r="C11" s="26"/>
      <c r="D11" s="25"/>
    </row>
    <row r="12" spans="3:6">
      <c r="C12" s="26"/>
      <c r="D12" s="25"/>
    </row>
    <row r="13" spans="3:6" ht="15" customHeight="1">
      <c r="C13" s="27" t="s">
        <v>1</v>
      </c>
      <c r="D13" s="21"/>
      <c r="E13" s="22"/>
      <c r="F13" s="23"/>
    </row>
    <row r="14" spans="3:6" ht="12.75" customHeight="1">
      <c r="C14" s="14" t="s">
        <v>2</v>
      </c>
      <c r="D14" s="14"/>
      <c r="E14" s="14"/>
      <c r="F14" s="14"/>
    </row>
    <row r="15" spans="3:6">
      <c r="C15" s="14"/>
      <c r="D15" s="14"/>
      <c r="E15" s="14"/>
      <c r="F15" s="14"/>
    </row>
    <row r="16" spans="3:6">
      <c r="C16" s="24"/>
      <c r="D16" s="25"/>
    </row>
    <row r="17" spans="3:6" ht="15" customHeight="1">
      <c r="C17" s="27" t="s">
        <v>3</v>
      </c>
      <c r="D17" s="28"/>
      <c r="E17" s="14">
        <f>'NASLOV I REKAPITULACIJA '!E14:F14</f>
        <v>75093177043</v>
      </c>
      <c r="F17" s="14"/>
    </row>
    <row r="18" spans="3:6">
      <c r="D18" s="29"/>
      <c r="E18" s="30"/>
    </row>
    <row r="19" spans="3:6" ht="15" customHeight="1">
      <c r="C19" s="20" t="s">
        <v>4</v>
      </c>
      <c r="D19" s="28"/>
      <c r="E19" s="140" t="str">
        <f>'NASLOV I REKAPITULACIJA '!E16</f>
        <v>+385 92 2333 308</v>
      </c>
      <c r="F19" s="32"/>
    </row>
    <row r="20" spans="3:6">
      <c r="D20" s="29"/>
      <c r="E20" s="19"/>
    </row>
    <row r="21" spans="3:6" ht="15" customHeight="1">
      <c r="C21" s="20" t="s">
        <v>6</v>
      </c>
      <c r="D21" s="21"/>
      <c r="E21" s="22"/>
      <c r="F21" s="23"/>
    </row>
    <row r="22" spans="3:6" ht="12.75" customHeight="1">
      <c r="C22" s="13" t="s">
        <v>7</v>
      </c>
      <c r="D22" s="13"/>
      <c r="E22" s="13"/>
      <c r="F22" s="13"/>
    </row>
    <row r="23" spans="3:6">
      <c r="C23" s="13"/>
      <c r="D23" s="13"/>
      <c r="E23" s="13"/>
      <c r="F23" s="13"/>
    </row>
    <row r="24" spans="3:6">
      <c r="C24" s="24"/>
      <c r="D24" s="25"/>
    </row>
    <row r="25" spans="3:6" ht="15" customHeight="1">
      <c r="C25" s="20" t="s">
        <v>8</v>
      </c>
      <c r="D25" s="21"/>
      <c r="E25" s="22"/>
      <c r="F25" s="23"/>
    </row>
    <row r="26" spans="3:6" ht="12.75" customHeight="1">
      <c r="C26" s="510" t="s">
        <v>9</v>
      </c>
      <c r="D26" s="510"/>
      <c r="E26" s="510"/>
      <c r="F26" s="510"/>
    </row>
    <row r="27" spans="3:6">
      <c r="C27" s="510"/>
      <c r="D27" s="510"/>
      <c r="E27" s="510"/>
      <c r="F27" s="510"/>
    </row>
    <row r="28" spans="3:6">
      <c r="C28" s="24"/>
      <c r="D28" s="25"/>
    </row>
    <row r="29" spans="3:6" ht="15" customHeight="1">
      <c r="C29" s="20" t="s">
        <v>10</v>
      </c>
      <c r="D29" s="21"/>
      <c r="E29" s="22"/>
      <c r="F29" s="23"/>
    </row>
    <row r="30" spans="3:6">
      <c r="C30" s="34" t="s">
        <v>123</v>
      </c>
      <c r="D30" s="35"/>
    </row>
    <row r="31" spans="3:6">
      <c r="C31" s="36"/>
      <c r="D31" s="35"/>
    </row>
    <row r="32" spans="3:6" ht="15" customHeight="1">
      <c r="C32" s="20" t="s">
        <v>12</v>
      </c>
      <c r="D32" s="21"/>
      <c r="E32" s="22"/>
      <c r="F32" s="23"/>
    </row>
    <row r="33" spans="1:6" s="42" customFormat="1" ht="15" customHeight="1">
      <c r="A33" s="15"/>
      <c r="B33" s="37"/>
      <c r="C33" s="141" t="s">
        <v>124</v>
      </c>
      <c r="D33" s="39"/>
      <c r="E33" s="40"/>
      <c r="F33" s="40"/>
    </row>
    <row r="34" spans="1:6" s="42" customFormat="1" ht="15" customHeight="1">
      <c r="A34" s="15"/>
      <c r="B34" s="37"/>
      <c r="C34" s="142" t="s">
        <v>15</v>
      </c>
      <c r="D34" s="143"/>
      <c r="E34" s="144"/>
      <c r="F34" s="144"/>
    </row>
    <row r="35" spans="1:6" s="42" customFormat="1" ht="15" customHeight="1">
      <c r="A35" s="15"/>
      <c r="B35" s="37"/>
      <c r="C35" s="145" t="s">
        <v>125</v>
      </c>
      <c r="D35" s="143"/>
      <c r="E35" s="144"/>
      <c r="F35" s="144"/>
    </row>
    <row r="36" spans="1:6" s="42" customFormat="1" ht="15" customHeight="1">
      <c r="A36" s="15"/>
      <c r="B36" s="44"/>
      <c r="C36" s="49" t="str">
        <f>'NASLOV I REKAPITULACIJA '!C34</f>
        <v>P 1,2,3_6. GRAĐEVINSKO OBRTNIČKI RADOVI</v>
      </c>
      <c r="D36" s="50"/>
      <c r="E36" s="51"/>
      <c r="F36" s="51"/>
    </row>
    <row r="37" spans="1:6">
      <c r="C37" s="24"/>
      <c r="D37" s="25"/>
    </row>
    <row r="38" spans="1:6" ht="15" customHeight="1">
      <c r="C38" s="53" t="s">
        <v>19</v>
      </c>
      <c r="D38" s="21"/>
      <c r="E38" s="22"/>
      <c r="F38" s="23"/>
    </row>
    <row r="39" spans="1:6">
      <c r="C39" s="34" t="s">
        <v>20</v>
      </c>
      <c r="D39" s="35"/>
      <c r="E39" s="54"/>
      <c r="F39" s="55"/>
    </row>
    <row r="40" spans="1:6">
      <c r="C40" s="36"/>
      <c r="D40" s="35"/>
      <c r="E40" s="54"/>
      <c r="F40" s="55"/>
    </row>
    <row r="41" spans="1:6">
      <c r="C41" s="36"/>
      <c r="D41" s="35"/>
      <c r="E41" s="54"/>
      <c r="F41" s="55"/>
    </row>
    <row r="42" spans="1:6" ht="15" customHeight="1">
      <c r="C42" s="53" t="s">
        <v>21</v>
      </c>
      <c r="D42" s="22"/>
      <c r="E42" s="22"/>
      <c r="F42" s="23"/>
    </row>
    <row r="43" spans="1:6" ht="12.75" customHeight="1">
      <c r="C43" s="511" t="s">
        <v>126</v>
      </c>
      <c r="D43" s="511"/>
      <c r="E43" s="511"/>
    </row>
    <row r="44" spans="1:6">
      <c r="C44" s="511"/>
      <c r="D44" s="511"/>
      <c r="E44" s="511"/>
    </row>
    <row r="45" spans="1:6">
      <c r="C45" s="64"/>
      <c r="D45" s="64"/>
      <c r="E45" s="64"/>
    </row>
    <row r="46" spans="1:6">
      <c r="C46" s="58"/>
    </row>
    <row r="47" spans="1:6" ht="15" customHeight="1">
      <c r="C47" s="20" t="s">
        <v>127</v>
      </c>
      <c r="D47" s="22"/>
      <c r="E47" s="22"/>
      <c r="F47" s="23"/>
    </row>
    <row r="48" spans="1:6">
      <c r="C48" s="146" t="s">
        <v>128</v>
      </c>
    </row>
    <row r="49" spans="1:7">
      <c r="C49" s="24"/>
    </row>
    <row r="50" spans="1:7">
      <c r="C50" s="20" t="s">
        <v>25</v>
      </c>
      <c r="D50" s="59" t="s">
        <v>26</v>
      </c>
      <c r="E50" s="60" t="s">
        <v>27</v>
      </c>
      <c r="F50" s="61" t="s">
        <v>28</v>
      </c>
    </row>
    <row r="51" spans="1:7">
      <c r="D51" s="29"/>
    </row>
    <row r="52" spans="1:7" ht="15" customHeight="1">
      <c r="C52" s="20" t="s">
        <v>29</v>
      </c>
      <c r="D52" s="22"/>
      <c r="E52" s="62"/>
      <c r="F52" s="63"/>
    </row>
    <row r="53" spans="1:7" ht="12.75" customHeight="1">
      <c r="C53" s="34" t="s">
        <v>30</v>
      </c>
      <c r="E53" s="19"/>
      <c r="F53" s="64"/>
    </row>
    <row r="54" spans="1:7">
      <c r="C54" s="24"/>
    </row>
    <row r="55" spans="1:7" ht="15" customHeight="1">
      <c r="C55" s="20" t="s">
        <v>31</v>
      </c>
      <c r="D55" s="22"/>
      <c r="E55" s="22"/>
      <c r="F55" s="23"/>
    </row>
    <row r="56" spans="1:7" ht="12.75" customHeight="1">
      <c r="C56" s="34" t="s">
        <v>32</v>
      </c>
      <c r="D56" s="35"/>
      <c r="E56" s="65"/>
    </row>
    <row r="57" spans="1:7" ht="13.5" customHeight="1">
      <c r="A57" s="66" t="s">
        <v>33</v>
      </c>
      <c r="B57" s="10" t="s">
        <v>34</v>
      </c>
      <c r="C57" s="10"/>
      <c r="D57" s="10"/>
      <c r="E57" s="9"/>
      <c r="F57" s="9"/>
    </row>
    <row r="58" spans="1:7">
      <c r="A58" s="66" t="s">
        <v>35</v>
      </c>
      <c r="B58" s="512" t="s">
        <v>36</v>
      </c>
      <c r="C58" s="512"/>
      <c r="D58" s="67" t="s">
        <v>25</v>
      </c>
      <c r="E58" s="513" t="str">
        <f>D50</f>
        <v>27/20</v>
      </c>
      <c r="F58" s="513"/>
    </row>
    <row r="59" spans="1:7" ht="13.5" customHeight="1">
      <c r="A59" s="66" t="s">
        <v>37</v>
      </c>
      <c r="B59" s="8" t="s">
        <v>38</v>
      </c>
      <c r="C59" s="8"/>
      <c r="D59" s="67" t="s">
        <v>39</v>
      </c>
      <c r="E59" s="6" t="str">
        <f>C53</f>
        <v xml:space="preserve">KRIŽEVCI, 12/ 2020                 </v>
      </c>
      <c r="F59" s="6"/>
    </row>
    <row r="60" spans="1:7">
      <c r="A60" s="66" t="s">
        <v>129</v>
      </c>
      <c r="B60" s="512" t="s">
        <v>130</v>
      </c>
      <c r="C60" s="512"/>
      <c r="D60" s="512"/>
      <c r="E60" s="512"/>
      <c r="F60" s="512"/>
    </row>
    <row r="61" spans="1:7">
      <c r="A61" s="147"/>
      <c r="B61" s="69"/>
      <c r="C61" s="68"/>
      <c r="D61" s="25"/>
      <c r="E61" s="25"/>
    </row>
    <row r="62" spans="1:7">
      <c r="A62" s="148" t="s">
        <v>131</v>
      </c>
      <c r="B62" s="149" t="s">
        <v>132</v>
      </c>
      <c r="C62" s="148" t="s">
        <v>133</v>
      </c>
      <c r="D62" s="150" t="s">
        <v>134</v>
      </c>
      <c r="E62" s="150" t="s">
        <v>135</v>
      </c>
      <c r="F62" s="151" t="s">
        <v>136</v>
      </c>
      <c r="G62" s="152"/>
    </row>
    <row r="63" spans="1:7">
      <c r="A63" s="68"/>
      <c r="B63" s="70"/>
      <c r="C63" s="68"/>
      <c r="D63" s="71"/>
      <c r="E63" s="71"/>
      <c r="F63" s="72"/>
    </row>
    <row r="64" spans="1:7">
      <c r="A64" s="135"/>
      <c r="B64" s="153"/>
    </row>
    <row r="65" spans="1:7">
      <c r="A65" s="68"/>
      <c r="B65" s="154"/>
      <c r="C65" s="68"/>
      <c r="D65" s="25"/>
    </row>
    <row r="66" spans="1:7">
      <c r="A66" s="155">
        <v>200</v>
      </c>
      <c r="B66" s="156" t="s">
        <v>137</v>
      </c>
      <c r="C66" s="157"/>
      <c r="D66" s="158"/>
      <c r="E66" s="159"/>
      <c r="F66" s="159"/>
    </row>
    <row r="67" spans="1:7">
      <c r="A67" s="68"/>
      <c r="B67" s="154"/>
      <c r="C67" s="68"/>
      <c r="D67" s="25"/>
    </row>
    <row r="68" spans="1:7">
      <c r="A68" s="160"/>
      <c r="B68" s="161"/>
      <c r="C68" s="162"/>
      <c r="D68" s="163"/>
      <c r="E68" s="164"/>
      <c r="F68" s="165"/>
    </row>
    <row r="69" spans="1:7" ht="129.75" customHeight="1">
      <c r="A69" s="166">
        <v>207</v>
      </c>
      <c r="B69" s="167" t="s">
        <v>138</v>
      </c>
      <c r="C69" s="68"/>
      <c r="D69" s="80"/>
      <c r="E69" s="168"/>
      <c r="F69" s="169"/>
    </row>
    <row r="70" spans="1:7">
      <c r="A70" s="160"/>
      <c r="B70" s="170" t="s">
        <v>139</v>
      </c>
      <c r="C70" s="166" t="s">
        <v>140</v>
      </c>
      <c r="D70" s="171">
        <v>10</v>
      </c>
      <c r="E70" s="172"/>
      <c r="F70" s="173">
        <f>E70*D70</f>
        <v>0</v>
      </c>
    </row>
    <row r="71" spans="1:7">
      <c r="A71" s="160"/>
      <c r="B71" s="170" t="s">
        <v>141</v>
      </c>
      <c r="C71" s="166" t="s">
        <v>142</v>
      </c>
      <c r="D71" s="171">
        <v>135</v>
      </c>
      <c r="E71" s="172"/>
      <c r="F71" s="173">
        <f>E71*D71</f>
        <v>0</v>
      </c>
    </row>
    <row r="72" spans="1:7">
      <c r="A72" s="174"/>
      <c r="B72" s="175"/>
      <c r="C72" s="68"/>
      <c r="D72" s="25"/>
    </row>
    <row r="73" spans="1:7" ht="93" customHeight="1">
      <c r="A73" s="166">
        <v>209</v>
      </c>
      <c r="B73" s="176" t="s">
        <v>143</v>
      </c>
      <c r="D73" s="177"/>
      <c r="E73" s="177"/>
      <c r="F73" s="19"/>
    </row>
    <row r="74" spans="1:7">
      <c r="A74" s="68"/>
      <c r="B74" s="178"/>
      <c r="C74" s="166" t="s">
        <v>144</v>
      </c>
      <c r="D74" s="179">
        <v>1500</v>
      </c>
      <c r="E74" s="172"/>
      <c r="F74" s="173">
        <f>E74*D74</f>
        <v>0</v>
      </c>
      <c r="G74" s="180"/>
    </row>
    <row r="75" spans="1:7">
      <c r="A75" s="68"/>
      <c r="B75" s="181"/>
      <c r="C75" s="68"/>
      <c r="D75" s="80"/>
      <c r="E75" s="168"/>
      <c r="F75" s="169"/>
    </row>
    <row r="76" spans="1:7">
      <c r="A76" s="155">
        <f>A66</f>
        <v>200</v>
      </c>
      <c r="B76" s="182" t="str">
        <f>B66</f>
        <v>BETONSKI  I ARMIRANOBETONSKI RADOVI</v>
      </c>
      <c r="C76" s="157"/>
      <c r="D76" s="158"/>
      <c r="E76" s="183" t="s">
        <v>145</v>
      </c>
      <c r="F76" s="184">
        <f>SUM(F68:F75)</f>
        <v>0</v>
      </c>
    </row>
    <row r="77" spans="1:7">
      <c r="A77" s="174"/>
      <c r="B77" s="175"/>
      <c r="C77" s="68"/>
      <c r="D77" s="25"/>
      <c r="G77" s="29"/>
    </row>
    <row r="78" spans="1:7">
      <c r="A78" s="174"/>
      <c r="B78" s="175"/>
      <c r="C78" s="68"/>
      <c r="D78" s="25"/>
    </row>
    <row r="79" spans="1:7">
      <c r="A79" s="174"/>
      <c r="B79" s="175"/>
      <c r="C79" s="68"/>
      <c r="D79" s="25"/>
    </row>
    <row r="80" spans="1:7">
      <c r="A80" s="185">
        <v>300</v>
      </c>
      <c r="B80" s="514" t="s">
        <v>146</v>
      </c>
      <c r="C80" s="514"/>
      <c r="D80" s="514"/>
      <c r="E80" s="514"/>
      <c r="F80" s="514"/>
    </row>
    <row r="81" spans="1:7">
      <c r="A81" s="68"/>
      <c r="B81" s="154"/>
      <c r="C81" s="68"/>
      <c r="D81" s="25"/>
    </row>
    <row r="82" spans="1:7">
      <c r="A82" s="160"/>
      <c r="B82" s="181"/>
      <c r="C82" s="68"/>
      <c r="D82" s="80"/>
      <c r="E82" s="168"/>
      <c r="F82" s="169"/>
    </row>
    <row r="83" spans="1:7" ht="151.80000000000001">
      <c r="A83" s="166">
        <v>302</v>
      </c>
      <c r="B83" s="176" t="s">
        <v>147</v>
      </c>
    </row>
    <row r="84" spans="1:7">
      <c r="A84" s="160"/>
      <c r="B84" s="178"/>
      <c r="C84" s="166" t="s">
        <v>140</v>
      </c>
      <c r="D84" s="171">
        <v>0.5</v>
      </c>
      <c r="E84" s="172"/>
      <c r="F84" s="173">
        <f>E84*D84</f>
        <v>0</v>
      </c>
      <c r="G84" s="186"/>
    </row>
    <row r="85" spans="1:7">
      <c r="A85" s="160"/>
      <c r="B85" s="181"/>
      <c r="C85" s="68"/>
      <c r="D85" s="187"/>
      <c r="E85" s="188"/>
      <c r="F85" s="169"/>
    </row>
    <row r="86" spans="1:7">
      <c r="A86" s="189">
        <f>A80</f>
        <v>300</v>
      </c>
      <c r="B86" s="190" t="str">
        <f>B80</f>
        <v>ZIDARSKI  RADOVI</v>
      </c>
      <c r="C86" s="191"/>
      <c r="D86" s="192"/>
      <c r="E86" s="192" t="s">
        <v>145</v>
      </c>
      <c r="F86" s="193">
        <f>SUM(F82:F85)</f>
        <v>0</v>
      </c>
    </row>
    <row r="87" spans="1:7">
      <c r="A87" s="68"/>
      <c r="B87" s="154"/>
      <c r="C87" s="68"/>
      <c r="D87" s="25"/>
    </row>
    <row r="88" spans="1:7">
      <c r="A88" s="68"/>
      <c r="B88" s="154"/>
      <c r="C88" s="68"/>
      <c r="D88" s="25"/>
    </row>
    <row r="89" spans="1:7">
      <c r="A89" s="189">
        <v>700</v>
      </c>
      <c r="B89" s="194" t="s">
        <v>148</v>
      </c>
      <c r="C89" s="195"/>
      <c r="D89" s="196"/>
      <c r="E89" s="197"/>
      <c r="F89" s="198"/>
    </row>
    <row r="90" spans="1:7">
      <c r="A90" s="68"/>
      <c r="B90" s="154"/>
      <c r="C90" s="68"/>
      <c r="D90" s="199"/>
      <c r="E90" s="137"/>
      <c r="F90" s="138"/>
    </row>
    <row r="91" spans="1:7">
      <c r="A91" s="200"/>
      <c r="B91" s="201" t="s">
        <v>149</v>
      </c>
      <c r="C91" s="68"/>
      <c r="D91" s="199"/>
      <c r="E91" s="137"/>
      <c r="F91" s="138"/>
    </row>
    <row r="92" spans="1:7" ht="347.25" customHeight="1">
      <c r="A92" s="202">
        <f>A89+1</f>
        <v>701</v>
      </c>
      <c r="B92" s="203" t="s">
        <v>375</v>
      </c>
    </row>
    <row r="93" spans="1:7" ht="110.4">
      <c r="A93" s="204"/>
      <c r="B93" s="205" t="s">
        <v>150</v>
      </c>
      <c r="C93" s="206"/>
      <c r="D93" s="163"/>
      <c r="E93" s="207"/>
      <c r="F93" s="207">
        <f>E93*D93</f>
        <v>0</v>
      </c>
    </row>
    <row r="94" spans="1:7">
      <c r="A94" s="68"/>
      <c r="B94" s="19"/>
      <c r="C94" s="68"/>
      <c r="D94" s="25"/>
      <c r="F94" s="17"/>
    </row>
    <row r="95" spans="1:7" ht="207">
      <c r="A95" s="202"/>
      <c r="B95" s="208" t="s">
        <v>151</v>
      </c>
      <c r="C95" s="68"/>
      <c r="D95" s="25"/>
      <c r="F95" s="17"/>
    </row>
    <row r="96" spans="1:7" ht="117" customHeight="1">
      <c r="A96" s="209"/>
      <c r="B96" s="210" t="s">
        <v>152</v>
      </c>
      <c r="C96" s="68"/>
      <c r="D96" s="25"/>
      <c r="F96" s="17"/>
    </row>
    <row r="97" spans="1:6" ht="161.25" customHeight="1">
      <c r="A97" s="204"/>
      <c r="B97" s="205" t="s">
        <v>153</v>
      </c>
      <c r="C97" s="68"/>
      <c r="D97" s="80"/>
      <c r="F97" s="17"/>
    </row>
    <row r="98" spans="1:6">
      <c r="A98" s="68"/>
      <c r="B98" s="81"/>
      <c r="C98" s="68"/>
      <c r="D98" s="80"/>
      <c r="F98" s="17"/>
    </row>
    <row r="99" spans="1:6" ht="27.6">
      <c r="A99" s="211"/>
      <c r="B99" s="212" t="s">
        <v>154</v>
      </c>
      <c r="C99" s="213" t="s">
        <v>155</v>
      </c>
      <c r="D99" s="171">
        <v>2</v>
      </c>
      <c r="E99" s="214"/>
      <c r="F99" s="215">
        <f>E99*D99</f>
        <v>0</v>
      </c>
    </row>
    <row r="100" spans="1:6">
      <c r="A100" s="68"/>
      <c r="B100" s="212" t="s">
        <v>156</v>
      </c>
      <c r="C100" s="213" t="s">
        <v>155</v>
      </c>
      <c r="D100" s="171">
        <v>9</v>
      </c>
      <c r="E100" s="214"/>
      <c r="F100" s="215">
        <f>E100*D100</f>
        <v>0</v>
      </c>
    </row>
    <row r="101" spans="1:6" ht="27.6">
      <c r="A101" s="68"/>
      <c r="B101" s="212" t="s">
        <v>157</v>
      </c>
      <c r="C101" s="213" t="s">
        <v>155</v>
      </c>
      <c r="D101" s="171">
        <v>2</v>
      </c>
      <c r="E101" s="214"/>
      <c r="F101" s="215">
        <f>E101*D101</f>
        <v>0</v>
      </c>
    </row>
    <row r="102" spans="1:6">
      <c r="A102" s="68"/>
      <c r="B102" s="81"/>
      <c r="C102" s="68"/>
      <c r="D102" s="80"/>
      <c r="F102" s="17"/>
    </row>
    <row r="103" spans="1:6">
      <c r="A103" s="68"/>
      <c r="B103" s="81"/>
      <c r="C103" s="68"/>
      <c r="D103" s="80"/>
      <c r="F103" s="17"/>
    </row>
    <row r="104" spans="1:6">
      <c r="A104" s="216">
        <f>A89</f>
        <v>700</v>
      </c>
      <c r="B104" s="194" t="str">
        <f>B89</f>
        <v>BRAVARSKI i STOLARSKI RADOVI</v>
      </c>
      <c r="C104" s="217"/>
      <c r="D104" s="218"/>
      <c r="E104" s="219" t="s">
        <v>145</v>
      </c>
      <c r="F104" s="193">
        <f>SUM(F99:F103)</f>
        <v>0</v>
      </c>
    </row>
    <row r="105" spans="1:6">
      <c r="A105" s="68"/>
      <c r="B105" s="19"/>
      <c r="C105" s="68"/>
      <c r="D105" s="25"/>
      <c r="F105" s="17"/>
    </row>
    <row r="106" spans="1:6">
      <c r="A106" s="68"/>
      <c r="B106" s="19"/>
      <c r="C106" s="68"/>
      <c r="D106" s="25"/>
      <c r="F106" s="17"/>
    </row>
    <row r="107" spans="1:6">
      <c r="A107" s="68"/>
      <c r="B107" s="19"/>
      <c r="C107" s="68"/>
      <c r="D107" s="25"/>
      <c r="F107" s="17"/>
    </row>
    <row r="108" spans="1:6">
      <c r="A108" s="68"/>
      <c r="B108" s="19"/>
      <c r="C108" s="68"/>
      <c r="D108" s="25"/>
      <c r="F108" s="17"/>
    </row>
    <row r="109" spans="1:6">
      <c r="A109" s="68"/>
      <c r="B109" s="19"/>
      <c r="C109" s="68"/>
      <c r="D109" s="25"/>
      <c r="F109" s="17"/>
    </row>
    <row r="110" spans="1:6">
      <c r="A110" s="68"/>
      <c r="B110" s="19"/>
      <c r="C110" s="68"/>
      <c r="D110" s="25"/>
      <c r="F110" s="17"/>
    </row>
    <row r="111" spans="1:6">
      <c r="A111" s="68"/>
      <c r="B111" s="19"/>
      <c r="C111" s="68"/>
      <c r="D111" s="25"/>
      <c r="F111" s="17"/>
    </row>
    <row r="112" spans="1:6">
      <c r="A112" s="68"/>
      <c r="B112" s="19"/>
      <c r="C112" s="68"/>
      <c r="D112" s="25"/>
      <c r="F112" s="17"/>
    </row>
    <row r="113" spans="1:8">
      <c r="A113" s="68"/>
      <c r="B113" s="19"/>
      <c r="C113" s="68"/>
      <c r="D113" s="25"/>
      <c r="F113" s="17"/>
    </row>
    <row r="114" spans="1:8">
      <c r="A114" s="68"/>
      <c r="B114" s="19"/>
      <c r="C114" s="68"/>
      <c r="D114" s="25"/>
      <c r="F114" s="17"/>
    </row>
    <row r="115" spans="1:8">
      <c r="A115" s="68"/>
      <c r="B115" s="19"/>
      <c r="C115" s="68"/>
      <c r="D115" s="25"/>
      <c r="F115" s="17"/>
    </row>
    <row r="116" spans="1:8">
      <c r="A116" s="220"/>
      <c r="B116" s="221" t="s">
        <v>158</v>
      </c>
      <c r="C116" s="222"/>
      <c r="D116" s="223"/>
      <c r="E116" s="120"/>
      <c r="F116" s="120"/>
    </row>
    <row r="117" spans="1:8">
      <c r="A117" s="103"/>
      <c r="B117" s="104"/>
      <c r="C117" s="103"/>
      <c r="D117" s="105"/>
      <c r="E117" s="18"/>
    </row>
    <row r="118" spans="1:8">
      <c r="A118" s="103"/>
      <c r="B118" s="104"/>
      <c r="C118" s="103"/>
      <c r="D118" s="105"/>
      <c r="E118" s="18"/>
    </row>
    <row r="119" spans="1:8">
      <c r="A119" s="224">
        <f>A76</f>
        <v>200</v>
      </c>
      <c r="B119" s="225" t="str">
        <f>B76</f>
        <v>BETONSKI  I ARMIRANOBETONSKI RADOVI</v>
      </c>
      <c r="C119" s="226"/>
      <c r="D119" s="227"/>
      <c r="E119" s="228" t="s">
        <v>145</v>
      </c>
      <c r="F119" s="115">
        <f>F76</f>
        <v>0</v>
      </c>
      <c r="G119" s="152"/>
      <c r="H119" s="229"/>
    </row>
    <row r="120" spans="1:8">
      <c r="A120" s="216">
        <f>A86</f>
        <v>300</v>
      </c>
      <c r="B120" s="194" t="str">
        <f>B86</f>
        <v>ZIDARSKI  RADOVI</v>
      </c>
      <c r="C120" s="217"/>
      <c r="D120" s="218"/>
      <c r="E120" s="219" t="s">
        <v>145</v>
      </c>
      <c r="F120" s="193">
        <f>F86</f>
        <v>0</v>
      </c>
      <c r="G120" s="152"/>
      <c r="H120" s="229"/>
    </row>
    <row r="121" spans="1:8">
      <c r="A121" s="216">
        <f>A104</f>
        <v>700</v>
      </c>
      <c r="B121" s="194" t="str">
        <f>B104</f>
        <v>BRAVARSKI i STOLARSKI RADOVI</v>
      </c>
      <c r="C121" s="217"/>
      <c r="D121" s="218"/>
      <c r="E121" s="219" t="s">
        <v>145</v>
      </c>
      <c r="F121" s="193">
        <f>F104</f>
        <v>0</v>
      </c>
      <c r="G121" s="152"/>
      <c r="H121" s="229"/>
    </row>
    <row r="122" spans="1:8">
      <c r="A122" s="103"/>
      <c r="B122" s="104"/>
      <c r="C122" s="103"/>
      <c r="D122" s="105"/>
      <c r="E122" s="18"/>
      <c r="G122" s="152"/>
      <c r="H122" s="229"/>
    </row>
    <row r="123" spans="1:8" ht="15" customHeight="1">
      <c r="A123" s="515" t="s">
        <v>159</v>
      </c>
      <c r="B123" s="230" t="s">
        <v>62</v>
      </c>
      <c r="C123" s="191"/>
      <c r="D123" s="192"/>
      <c r="E123" s="192"/>
      <c r="F123" s="193">
        <f>SUM(F119:F121)</f>
        <v>0</v>
      </c>
      <c r="G123" s="152"/>
      <c r="H123" s="229"/>
    </row>
    <row r="124" spans="1:8">
      <c r="A124" s="515"/>
      <c r="B124" s="230" t="s">
        <v>63</v>
      </c>
      <c r="C124" s="191"/>
      <c r="D124" s="192"/>
      <c r="E124" s="192">
        <v>0.25</v>
      </c>
      <c r="F124" s="193">
        <f>F123*E124</f>
        <v>0</v>
      </c>
      <c r="G124" s="152"/>
      <c r="H124" s="229"/>
    </row>
    <row r="125" spans="1:8">
      <c r="A125" s="515"/>
      <c r="B125" s="230" t="s">
        <v>64</v>
      </c>
      <c r="C125" s="191"/>
      <c r="D125" s="192"/>
      <c r="E125" s="192"/>
      <c r="F125" s="193">
        <f>SUM(F123:F124)</f>
        <v>0</v>
      </c>
      <c r="G125" s="152"/>
      <c r="H125" s="229"/>
    </row>
    <row r="126" spans="1:8">
      <c r="A126" s="68"/>
      <c r="B126" s="19"/>
      <c r="C126" s="68"/>
      <c r="D126" s="25"/>
      <c r="F126" s="17"/>
    </row>
    <row r="128" spans="1:8">
      <c r="G128" s="29"/>
    </row>
    <row r="129" spans="1:6">
      <c r="B129" s="19"/>
      <c r="C129" s="135"/>
      <c r="D129" s="136"/>
      <c r="E129" s="137"/>
      <c r="F129" s="138"/>
    </row>
    <row r="130" spans="1:6">
      <c r="D130" s="29"/>
      <c r="E130" s="19"/>
      <c r="F130" s="19"/>
    </row>
    <row r="131" spans="1:6">
      <c r="D131" s="29"/>
      <c r="E131" s="19"/>
      <c r="F131" s="19"/>
    </row>
    <row r="132" spans="1:6" s="19" customFormat="1" ht="13.8">
      <c r="A132" s="135"/>
      <c r="B132" s="139"/>
      <c r="C132" s="15"/>
      <c r="D132" s="29"/>
    </row>
    <row r="133" spans="1:6" s="19" customFormat="1" ht="13.8">
      <c r="C133" s="15"/>
      <c r="D133" s="29"/>
    </row>
    <row r="134" spans="1:6" s="19" customFormat="1" ht="13.8">
      <c r="C134" s="15"/>
      <c r="D134" s="29"/>
    </row>
    <row r="136" spans="1:6" s="19" customFormat="1" ht="13.8">
      <c r="C136" s="15"/>
      <c r="D136" s="29"/>
    </row>
    <row r="137" spans="1:6" s="19" customFormat="1" ht="13.8">
      <c r="C137" s="15"/>
      <c r="D137" s="29"/>
    </row>
  </sheetData>
  <mergeCells count="14">
    <mergeCell ref="B60:F60"/>
    <mergeCell ref="B80:F80"/>
    <mergeCell ref="A123:A125"/>
    <mergeCell ref="B57:D57"/>
    <mergeCell ref="E57:F57"/>
    <mergeCell ref="B58:C58"/>
    <mergeCell ref="E58:F58"/>
    <mergeCell ref="B59:C59"/>
    <mergeCell ref="E59:F59"/>
    <mergeCell ref="C14:F15"/>
    <mergeCell ref="E17:F17"/>
    <mergeCell ref="C22:F23"/>
    <mergeCell ref="C26:F27"/>
    <mergeCell ref="C43:E44"/>
  </mergeCells>
  <pageMargins left="0.98402777777777795" right="0.27569444444444402" top="0.74791666666666701" bottom="0.74791666666666701" header="0.51180555555555496" footer="0.31527777777777799"/>
  <pageSetup paperSize="9" firstPageNumber="0" orientation="portrait" horizontalDpi="300" verticalDpi="300" r:id="rId1"/>
  <headerFooter>
    <oddFooter>&amp;R&amp;"Arial Narrow,Regular"&amp;10&amp;P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239"/>
  <sheetViews>
    <sheetView showZeros="0" view="pageBreakPreview" topLeftCell="A20" zoomScale="110" zoomScaleNormal="100" zoomScalePageLayoutView="110" workbookViewId="0">
      <selection activeCell="B16" sqref="B16"/>
    </sheetView>
  </sheetViews>
  <sheetFormatPr defaultColWidth="10.88671875" defaultRowHeight="14.4"/>
  <cols>
    <col min="1" max="1" width="10" style="231" customWidth="1"/>
    <col min="2" max="2" width="43.33203125" style="232" customWidth="1"/>
    <col min="3" max="3" width="9.88671875" style="233" customWidth="1"/>
    <col min="4" max="4" width="12.88671875" style="234" customWidth="1"/>
    <col min="5" max="5" width="11.88671875" style="235" customWidth="1"/>
    <col min="6" max="6" width="12.6640625" style="235" customWidth="1"/>
    <col min="7" max="251" width="10.88671875" style="236"/>
    <col min="252" max="252" width="10" style="236" customWidth="1"/>
    <col min="253" max="253" width="43.33203125" style="236" customWidth="1"/>
    <col min="254" max="254" width="9.88671875" style="236" customWidth="1"/>
    <col min="255" max="255" width="12.88671875" style="236" customWidth="1"/>
    <col min="256" max="256" width="11.88671875" style="236" customWidth="1"/>
    <col min="257" max="257" width="12.6640625" style="236" customWidth="1"/>
    <col min="258" max="507" width="10.88671875" style="236"/>
    <col min="508" max="508" width="10" style="236" customWidth="1"/>
    <col min="509" max="509" width="43.33203125" style="236" customWidth="1"/>
    <col min="510" max="510" width="9.88671875" style="236" customWidth="1"/>
    <col min="511" max="511" width="12.88671875" style="236" customWidth="1"/>
    <col min="512" max="512" width="11.88671875" style="236" customWidth="1"/>
    <col min="513" max="513" width="12.6640625" style="236" customWidth="1"/>
    <col min="514" max="763" width="10.88671875" style="236"/>
    <col min="764" max="764" width="10" style="236" customWidth="1"/>
    <col min="765" max="765" width="43.33203125" style="236" customWidth="1"/>
    <col min="766" max="766" width="9.88671875" style="236" customWidth="1"/>
    <col min="767" max="767" width="12.88671875" style="236" customWidth="1"/>
    <col min="768" max="768" width="11.88671875" style="236" customWidth="1"/>
    <col min="769" max="769" width="12.6640625" style="236" customWidth="1"/>
    <col min="770" max="1019" width="10.88671875" style="236"/>
    <col min="1020" max="1020" width="10" style="236" customWidth="1"/>
    <col min="1021" max="1021" width="43.33203125" style="236" customWidth="1"/>
    <col min="1022" max="1022" width="9.88671875" style="236" customWidth="1"/>
    <col min="1023" max="1023" width="12.88671875" style="236" customWidth="1"/>
    <col min="1024" max="1024" width="11.88671875" style="236" customWidth="1"/>
  </cols>
  <sheetData>
    <row r="1" spans="1:4" ht="15" customHeight="1">
      <c r="A1" s="516" t="s">
        <v>160</v>
      </c>
      <c r="B1" s="516"/>
    </row>
    <row r="2" spans="1:4" ht="15" customHeight="1">
      <c r="A2" s="237" t="s">
        <v>161</v>
      </c>
    </row>
    <row r="3" spans="1:4" ht="15" customHeight="1">
      <c r="A3" s="238" t="s">
        <v>162</v>
      </c>
    </row>
    <row r="4" spans="1:4" ht="15" customHeight="1">
      <c r="A4" s="517" t="s">
        <v>163</v>
      </c>
      <c r="B4" s="517"/>
    </row>
    <row r="5" spans="1:4" ht="12" customHeight="1">
      <c r="A5" s="239"/>
      <c r="B5" s="239"/>
    </row>
    <row r="6" spans="1:4" ht="12" customHeight="1">
      <c r="A6" s="239"/>
      <c r="B6" s="239"/>
    </row>
    <row r="7" spans="1:4" ht="12" customHeight="1"/>
    <row r="8" spans="1:4" ht="14.1" customHeight="1">
      <c r="A8" s="240" t="s">
        <v>33</v>
      </c>
      <c r="B8" s="241"/>
    </row>
    <row r="9" spans="1:4" ht="21.6">
      <c r="A9" s="242"/>
      <c r="B9" s="243" t="s">
        <v>2</v>
      </c>
    </row>
    <row r="10" spans="1:4" ht="15.75" customHeight="1">
      <c r="A10" s="242"/>
      <c r="B10" s="243" t="s">
        <v>164</v>
      </c>
      <c r="D10" s="244"/>
    </row>
    <row r="11" spans="1:4" ht="15.75" customHeight="1">
      <c r="A11" s="242"/>
      <c r="B11" s="243" t="s">
        <v>165</v>
      </c>
    </row>
    <row r="12" spans="1:4" ht="14.1" customHeight="1">
      <c r="B12" s="243" t="s">
        <v>166</v>
      </c>
    </row>
    <row r="13" spans="1:4" ht="14.1" customHeight="1">
      <c r="A13" s="240" t="s">
        <v>35</v>
      </c>
      <c r="B13" s="241"/>
    </row>
    <row r="14" spans="1:4" ht="14.25" customHeight="1">
      <c r="A14" s="242"/>
      <c r="B14" s="243" t="s">
        <v>36</v>
      </c>
    </row>
    <row r="15" spans="1:4" ht="15.75" customHeight="1">
      <c r="A15" s="242"/>
      <c r="B15" s="243" t="s">
        <v>167</v>
      </c>
    </row>
    <row r="16" spans="1:4" ht="13.5" customHeight="1">
      <c r="A16" s="242"/>
      <c r="B16" s="243" t="s">
        <v>168</v>
      </c>
    </row>
    <row r="17" spans="1:2" ht="14.1" customHeight="1">
      <c r="B17" s="243"/>
    </row>
    <row r="18" spans="1:2" ht="14.1" customHeight="1">
      <c r="A18" s="518" t="s">
        <v>169</v>
      </c>
      <c r="B18" s="241"/>
    </row>
    <row r="19" spans="1:2" ht="14.1" customHeight="1">
      <c r="A19" s="518"/>
      <c r="B19" s="243" t="s">
        <v>170</v>
      </c>
    </row>
    <row r="20" spans="1:2" ht="14.1" customHeight="1">
      <c r="B20" s="245"/>
    </row>
    <row r="21" spans="1:2" ht="14.1" customHeight="1">
      <c r="A21" s="518" t="s">
        <v>171</v>
      </c>
      <c r="B21" s="241"/>
    </row>
    <row r="22" spans="1:2" ht="14.1" customHeight="1">
      <c r="A22" s="518"/>
      <c r="B22" s="243" t="s">
        <v>172</v>
      </c>
    </row>
    <row r="23" spans="1:2" ht="14.1" customHeight="1">
      <c r="B23" s="245"/>
    </row>
    <row r="24" spans="1:2" ht="14.1" customHeight="1">
      <c r="A24" s="518" t="s">
        <v>27</v>
      </c>
      <c r="B24" s="241"/>
    </row>
    <row r="25" spans="1:2" ht="14.1" customHeight="1">
      <c r="A25" s="518"/>
      <c r="B25" s="243" t="s">
        <v>28</v>
      </c>
    </row>
    <row r="26" spans="1:2" ht="14.1" customHeight="1"/>
    <row r="27" spans="1:2" ht="14.1" customHeight="1">
      <c r="A27" s="518" t="s">
        <v>173</v>
      </c>
      <c r="B27" s="241"/>
    </row>
    <row r="28" spans="1:2" ht="15.75" customHeight="1">
      <c r="A28" s="518"/>
      <c r="B28" s="246" t="s">
        <v>174</v>
      </c>
    </row>
    <row r="29" spans="1:2" ht="14.1" customHeight="1">
      <c r="B29" s="247" t="s">
        <v>175</v>
      </c>
    </row>
    <row r="30" spans="1:2" ht="14.1" customHeight="1">
      <c r="A30" s="518" t="s">
        <v>176</v>
      </c>
      <c r="B30" s="241"/>
    </row>
    <row r="31" spans="1:2" ht="15" customHeight="1">
      <c r="A31" s="518"/>
      <c r="B31" s="243" t="s">
        <v>177</v>
      </c>
    </row>
    <row r="32" spans="1:2" ht="14.1" customHeight="1"/>
    <row r="33" spans="1:2" ht="14.1" customHeight="1">
      <c r="A33" s="518" t="s">
        <v>176</v>
      </c>
      <c r="B33" s="248" t="s">
        <v>178</v>
      </c>
    </row>
    <row r="34" spans="1:2" ht="20.25" customHeight="1">
      <c r="A34" s="518"/>
      <c r="B34" s="249" t="s">
        <v>179</v>
      </c>
    </row>
    <row r="35" spans="1:2" ht="19.5" customHeight="1">
      <c r="B35" s="243" t="s">
        <v>180</v>
      </c>
    </row>
    <row r="36" spans="1:2" ht="14.1" customHeight="1">
      <c r="A36" s="518" t="s">
        <v>181</v>
      </c>
      <c r="B36" s="241"/>
    </row>
    <row r="37" spans="1:2" ht="15" customHeight="1">
      <c r="A37" s="518"/>
      <c r="B37" s="243" t="s">
        <v>182</v>
      </c>
    </row>
    <row r="38" spans="1:2" ht="14.1" customHeight="1"/>
    <row r="39" spans="1:2" ht="14.1" customHeight="1"/>
    <row r="40" spans="1:2" ht="14.1" customHeight="1"/>
    <row r="41" spans="1:2" ht="14.1" customHeight="1"/>
    <row r="42" spans="1:2" ht="14.1" customHeight="1">
      <c r="A42" s="518" t="s">
        <v>183</v>
      </c>
      <c r="B42" s="241"/>
    </row>
    <row r="43" spans="1:2" ht="14.1" customHeight="1">
      <c r="A43" s="518"/>
      <c r="B43" s="243" t="s">
        <v>184</v>
      </c>
    </row>
    <row r="44" spans="1:2" ht="14.1" customHeight="1"/>
    <row r="45" spans="1:2" ht="14.1" customHeight="1"/>
    <row r="46" spans="1:2" ht="14.1" customHeight="1"/>
    <row r="47" spans="1:2" ht="14.1" customHeight="1"/>
    <row r="48" spans="1:2" ht="14.1" customHeight="1">
      <c r="A48" s="518" t="s">
        <v>185</v>
      </c>
      <c r="B48" s="241"/>
    </row>
    <row r="49" spans="1:6" ht="15" customHeight="1">
      <c r="A49" s="518"/>
      <c r="B49" s="243" t="s">
        <v>186</v>
      </c>
    </row>
    <row r="50" spans="1:6" ht="14.1" customHeight="1"/>
    <row r="51" spans="1:6" ht="14.1" customHeight="1">
      <c r="A51" s="518"/>
      <c r="B51" s="241"/>
    </row>
    <row r="52" spans="1:6" ht="14.1" customHeight="1">
      <c r="A52" s="518"/>
      <c r="B52" s="245"/>
    </row>
    <row r="53" spans="1:6" ht="14.1" customHeight="1">
      <c r="B53" s="245"/>
    </row>
    <row r="54" spans="1:6" ht="14.1" customHeight="1">
      <c r="B54" s="245"/>
    </row>
    <row r="55" spans="1:6">
      <c r="A55" s="250" t="s">
        <v>33</v>
      </c>
      <c r="B55" s="251" t="s">
        <v>34</v>
      </c>
      <c r="C55" s="252" t="s">
        <v>183</v>
      </c>
      <c r="D55" s="253" t="s">
        <v>187</v>
      </c>
      <c r="E55" s="254"/>
      <c r="F55" s="255"/>
    </row>
    <row r="56" spans="1:6">
      <c r="A56" s="250" t="s">
        <v>35</v>
      </c>
      <c r="B56" s="251" t="s">
        <v>36</v>
      </c>
      <c r="C56" s="252" t="s">
        <v>188</v>
      </c>
      <c r="D56" s="256" t="s">
        <v>189</v>
      </c>
      <c r="E56" s="254"/>
      <c r="F56" s="255"/>
    </row>
    <row r="57" spans="1:6">
      <c r="A57" s="250" t="s">
        <v>37</v>
      </c>
      <c r="B57" s="251" t="s">
        <v>190</v>
      </c>
      <c r="C57" s="252" t="s">
        <v>191</v>
      </c>
      <c r="D57" s="257" t="s">
        <v>170</v>
      </c>
      <c r="E57" s="254"/>
      <c r="F57" s="255"/>
    </row>
    <row r="58" spans="1:6" ht="12.75" customHeight="1">
      <c r="A58" s="250" t="s">
        <v>129</v>
      </c>
      <c r="B58" s="258" t="s">
        <v>192</v>
      </c>
      <c r="C58" s="259"/>
      <c r="D58" s="260"/>
      <c r="E58" s="254"/>
      <c r="F58" s="255"/>
    </row>
    <row r="59" spans="1:6">
      <c r="A59" s="261"/>
      <c r="B59" s="262"/>
      <c r="C59" s="263"/>
      <c r="D59" s="264"/>
      <c r="E59" s="265"/>
      <c r="F59" s="265"/>
    </row>
    <row r="60" spans="1:6">
      <c r="A60" s="250" t="s">
        <v>131</v>
      </c>
      <c r="B60" s="266" t="s">
        <v>132</v>
      </c>
      <c r="C60" s="252" t="s">
        <v>133</v>
      </c>
      <c r="D60" s="267" t="s">
        <v>134</v>
      </c>
      <c r="E60" s="268" t="s">
        <v>193</v>
      </c>
      <c r="F60" s="268" t="s">
        <v>194</v>
      </c>
    </row>
    <row r="61" spans="1:6">
      <c r="A61" s="261"/>
      <c r="B61" s="269"/>
      <c r="C61" s="263"/>
      <c r="D61" s="270"/>
      <c r="E61" s="271"/>
      <c r="F61" s="271"/>
    </row>
    <row r="62" spans="1:6">
      <c r="A62" s="272" t="s">
        <v>195</v>
      </c>
      <c r="B62" s="273" t="s">
        <v>196</v>
      </c>
      <c r="C62" s="263"/>
      <c r="D62" s="270"/>
      <c r="E62" s="271"/>
      <c r="F62" s="271"/>
    </row>
    <row r="63" spans="1:6">
      <c r="A63" s="261"/>
      <c r="B63" s="269"/>
      <c r="C63" s="263"/>
      <c r="D63" s="270"/>
      <c r="E63" s="271"/>
      <c r="F63" s="271"/>
    </row>
    <row r="64" spans="1:6">
      <c r="A64" s="274" t="s">
        <v>197</v>
      </c>
      <c r="B64" s="275" t="s">
        <v>198</v>
      </c>
      <c r="C64" s="263"/>
      <c r="D64" s="264"/>
      <c r="F64" s="276"/>
    </row>
    <row r="65" spans="1:6">
      <c r="A65" s="277"/>
      <c r="B65" s="278"/>
      <c r="C65" s="263"/>
      <c r="D65" s="264"/>
      <c r="F65" s="276"/>
    </row>
    <row r="66" spans="1:6">
      <c r="A66" s="279" t="s">
        <v>199</v>
      </c>
      <c r="B66" s="280" t="s">
        <v>200</v>
      </c>
      <c r="C66" s="263"/>
      <c r="D66" s="264"/>
    </row>
    <row r="67" spans="1:6">
      <c r="A67" s="261"/>
      <c r="B67" s="281"/>
      <c r="C67" s="263"/>
      <c r="D67" s="264"/>
    </row>
    <row r="68" spans="1:6" s="288" customFormat="1" ht="63.75" customHeight="1">
      <c r="A68" s="282" t="s">
        <v>201</v>
      </c>
      <c r="B68" s="283" t="s">
        <v>202</v>
      </c>
      <c r="C68" s="284"/>
      <c r="D68" s="285"/>
      <c r="E68" s="286"/>
      <c r="F68" s="287">
        <f t="shared" ref="F68:F75" si="0">E68*D68</f>
        <v>0</v>
      </c>
    </row>
    <row r="69" spans="1:6" s="288" customFormat="1" ht="11.4">
      <c r="A69" s="282"/>
      <c r="B69" s="283" t="s">
        <v>203</v>
      </c>
      <c r="C69" s="284"/>
      <c r="D69" s="285"/>
      <c r="E69" s="286"/>
      <c r="F69" s="287">
        <f t="shared" si="0"/>
        <v>0</v>
      </c>
    </row>
    <row r="70" spans="1:6" s="288" customFormat="1" ht="22.8">
      <c r="A70" s="282"/>
      <c r="B70" s="283" t="s">
        <v>204</v>
      </c>
      <c r="C70" s="284"/>
      <c r="D70" s="285"/>
      <c r="E70" s="286"/>
      <c r="F70" s="287">
        <f t="shared" si="0"/>
        <v>0</v>
      </c>
    </row>
    <row r="71" spans="1:6" s="288" customFormat="1" ht="11.4">
      <c r="A71" s="282"/>
      <c r="B71" s="283" t="s">
        <v>205</v>
      </c>
      <c r="C71" s="284"/>
      <c r="D71" s="285"/>
      <c r="E71" s="286"/>
      <c r="F71" s="287">
        <f t="shared" si="0"/>
        <v>0</v>
      </c>
    </row>
    <row r="72" spans="1:6" s="288" customFormat="1" ht="11.4">
      <c r="A72" s="282"/>
      <c r="B72" s="283" t="s">
        <v>206</v>
      </c>
      <c r="C72" s="284"/>
      <c r="D72" s="285"/>
      <c r="E72" s="286"/>
      <c r="F72" s="287">
        <f t="shared" si="0"/>
        <v>0</v>
      </c>
    </row>
    <row r="73" spans="1:6" s="288" customFormat="1" ht="11.25" customHeight="1">
      <c r="A73" s="282"/>
      <c r="B73" s="283" t="s">
        <v>207</v>
      </c>
      <c r="C73" s="284"/>
      <c r="D73" s="285"/>
      <c r="E73" s="286"/>
      <c r="F73" s="287">
        <f t="shared" si="0"/>
        <v>0</v>
      </c>
    </row>
    <row r="74" spans="1:6" s="288" customFormat="1" ht="11.4">
      <c r="A74" s="282"/>
      <c r="B74" s="283" t="s">
        <v>208</v>
      </c>
      <c r="C74" s="284"/>
      <c r="D74" s="285"/>
      <c r="E74" s="286"/>
      <c r="F74" s="287">
        <f t="shared" si="0"/>
        <v>0</v>
      </c>
    </row>
    <row r="75" spans="1:6" s="288" customFormat="1" ht="11.4">
      <c r="A75" s="282"/>
      <c r="B75" s="283" t="s">
        <v>209</v>
      </c>
      <c r="C75" s="284"/>
      <c r="D75" s="285"/>
      <c r="E75" s="286"/>
      <c r="F75" s="287">
        <f t="shared" si="0"/>
        <v>0</v>
      </c>
    </row>
    <row r="76" spans="1:6" s="288" customFormat="1" ht="11.4">
      <c r="A76" s="282"/>
      <c r="B76" s="283" t="s">
        <v>210</v>
      </c>
      <c r="C76" s="284"/>
      <c r="D76" s="285"/>
      <c r="E76" s="286"/>
      <c r="F76" s="287"/>
    </row>
    <row r="77" spans="1:6" s="288" customFormat="1" ht="11.4">
      <c r="A77" s="282"/>
      <c r="B77" s="283" t="s">
        <v>211</v>
      </c>
      <c r="C77" s="284"/>
      <c r="D77" s="285"/>
      <c r="E77" s="286"/>
      <c r="F77" s="287"/>
    </row>
    <row r="78" spans="1:6" s="288" customFormat="1" ht="11.4">
      <c r="A78" s="282"/>
      <c r="B78" s="283" t="s">
        <v>212</v>
      </c>
      <c r="C78" s="284"/>
      <c r="D78" s="285"/>
      <c r="E78" s="286"/>
      <c r="F78" s="287"/>
    </row>
    <row r="79" spans="1:6" s="288" customFormat="1" ht="14.25" customHeight="1">
      <c r="A79" s="282"/>
      <c r="B79" s="283" t="s">
        <v>213</v>
      </c>
      <c r="C79" s="284"/>
      <c r="D79" s="285"/>
      <c r="E79" s="286"/>
      <c r="F79" s="287"/>
    </row>
    <row r="80" spans="1:6" s="288" customFormat="1" ht="11.4">
      <c r="A80" s="282"/>
      <c r="B80" s="283" t="s">
        <v>214</v>
      </c>
      <c r="C80" s="284"/>
      <c r="D80" s="285"/>
      <c r="E80" s="286"/>
      <c r="F80" s="287">
        <f>E80*D80</f>
        <v>0</v>
      </c>
    </row>
    <row r="81" spans="1:6" s="288" customFormat="1" ht="12.75" customHeight="1">
      <c r="A81" s="282"/>
      <c r="B81" s="283" t="s">
        <v>215</v>
      </c>
      <c r="C81" s="284"/>
      <c r="D81" s="285"/>
      <c r="E81" s="286"/>
      <c r="F81" s="287">
        <f>E81*D81</f>
        <v>0</v>
      </c>
    </row>
    <row r="82" spans="1:6" s="288" customFormat="1" ht="12">
      <c r="A82" s="282"/>
      <c r="B82" s="289" t="s">
        <v>216</v>
      </c>
      <c r="C82" s="284" t="s">
        <v>217</v>
      </c>
      <c r="D82" s="285">
        <v>1</v>
      </c>
      <c r="E82" s="286"/>
      <c r="F82" s="287">
        <f>E82*D82</f>
        <v>0</v>
      </c>
    </row>
    <row r="83" spans="1:6">
      <c r="A83" s="261"/>
      <c r="B83" s="281"/>
      <c r="C83" s="263"/>
      <c r="D83" s="264"/>
      <c r="F83" s="290"/>
    </row>
    <row r="84" spans="1:6" ht="14.25" customHeight="1">
      <c r="A84" s="261" t="s">
        <v>218</v>
      </c>
      <c r="B84" s="291" t="s">
        <v>219</v>
      </c>
      <c r="C84" s="263"/>
      <c r="D84" s="264"/>
      <c r="F84" s="290"/>
    </row>
    <row r="85" spans="1:6" ht="13.5" customHeight="1">
      <c r="A85" s="261"/>
      <c r="B85" s="291" t="s">
        <v>220</v>
      </c>
      <c r="C85" s="263"/>
      <c r="D85" s="264"/>
      <c r="F85" s="290"/>
    </row>
    <row r="86" spans="1:6" ht="13.5" customHeight="1">
      <c r="A86" s="261"/>
      <c r="B86" s="291" t="s">
        <v>221</v>
      </c>
      <c r="C86" s="263"/>
      <c r="D86" s="264"/>
      <c r="F86" s="290"/>
    </row>
    <row r="87" spans="1:6">
      <c r="A87" s="261"/>
      <c r="B87" s="291" t="s">
        <v>222</v>
      </c>
      <c r="C87" s="263" t="s">
        <v>223</v>
      </c>
      <c r="D87" s="264">
        <v>1</v>
      </c>
      <c r="F87" s="290">
        <f>E87*D87</f>
        <v>0</v>
      </c>
    </row>
    <row r="88" spans="1:6">
      <c r="A88" s="261"/>
      <c r="B88" s="291"/>
      <c r="C88" s="263"/>
      <c r="D88" s="264"/>
      <c r="F88" s="290"/>
    </row>
    <row r="89" spans="1:6">
      <c r="A89" s="261" t="s">
        <v>46</v>
      </c>
      <c r="B89" s="291" t="s">
        <v>224</v>
      </c>
      <c r="C89" s="263"/>
      <c r="D89" s="264"/>
      <c r="F89" s="290"/>
    </row>
    <row r="90" spans="1:6" ht="12.75" customHeight="1">
      <c r="A90" s="261"/>
      <c r="B90" s="291" t="s">
        <v>225</v>
      </c>
      <c r="C90" s="263"/>
      <c r="D90" s="264"/>
      <c r="F90" s="290"/>
    </row>
    <row r="91" spans="1:6">
      <c r="A91" s="261"/>
      <c r="B91" s="291" t="s">
        <v>226</v>
      </c>
      <c r="C91" s="263" t="s">
        <v>223</v>
      </c>
      <c r="D91" s="264">
        <v>1</v>
      </c>
      <c r="F91" s="290">
        <f>E91*D91</f>
        <v>0</v>
      </c>
    </row>
    <row r="92" spans="1:6">
      <c r="A92" s="261"/>
      <c r="B92" s="291"/>
      <c r="C92" s="263"/>
      <c r="D92" s="264"/>
      <c r="F92" s="290"/>
    </row>
    <row r="93" spans="1:6">
      <c r="A93" s="261"/>
      <c r="B93" s="291"/>
      <c r="C93" s="263"/>
      <c r="D93" s="264"/>
      <c r="F93" s="290"/>
    </row>
    <row r="94" spans="1:6">
      <c r="A94" s="261" t="s">
        <v>227</v>
      </c>
      <c r="B94" s="291" t="s">
        <v>228</v>
      </c>
      <c r="C94" s="263"/>
      <c r="D94" s="264"/>
      <c r="F94" s="290"/>
    </row>
    <row r="95" spans="1:6" ht="13.5" customHeight="1">
      <c r="A95" s="261"/>
      <c r="B95" s="291" t="s">
        <v>225</v>
      </c>
      <c r="C95" s="263"/>
      <c r="D95" s="264"/>
      <c r="F95" s="290"/>
    </row>
    <row r="96" spans="1:6">
      <c r="A96" s="261"/>
      <c r="B96" s="291" t="s">
        <v>229</v>
      </c>
      <c r="C96" s="263"/>
      <c r="D96" s="264"/>
      <c r="F96" s="290"/>
    </row>
    <row r="97" spans="1:6">
      <c r="A97" s="261"/>
      <c r="B97" s="291"/>
      <c r="C97" s="263" t="s">
        <v>223</v>
      </c>
      <c r="D97" s="264">
        <v>1</v>
      </c>
      <c r="F97" s="290">
        <f>E97*D97</f>
        <v>0</v>
      </c>
    </row>
    <row r="98" spans="1:6">
      <c r="A98" s="261"/>
      <c r="B98" s="291"/>
      <c r="C98" s="263"/>
      <c r="D98" s="264"/>
      <c r="F98" s="290"/>
    </row>
    <row r="99" spans="1:6" ht="14.25" customHeight="1">
      <c r="A99" s="261" t="s">
        <v>230</v>
      </c>
      <c r="B99" s="291" t="s">
        <v>231</v>
      </c>
      <c r="C99" s="263"/>
      <c r="D99" s="264"/>
      <c r="F99" s="290"/>
    </row>
    <row r="100" spans="1:6" ht="13.5" customHeight="1">
      <c r="A100" s="261"/>
      <c r="B100" s="291" t="s">
        <v>232</v>
      </c>
      <c r="C100" s="263"/>
      <c r="D100" s="264"/>
      <c r="F100" s="290"/>
    </row>
    <row r="101" spans="1:6" ht="13.5" customHeight="1">
      <c r="A101" s="261"/>
      <c r="B101" s="291" t="s">
        <v>233</v>
      </c>
      <c r="C101" s="263"/>
      <c r="D101" s="264"/>
      <c r="F101" s="290"/>
    </row>
    <row r="102" spans="1:6">
      <c r="A102" s="261"/>
      <c r="B102" s="291" t="s">
        <v>234</v>
      </c>
      <c r="C102" s="263"/>
      <c r="D102" s="264"/>
      <c r="F102" s="290"/>
    </row>
    <row r="103" spans="1:6">
      <c r="A103" s="261"/>
      <c r="B103" s="291"/>
      <c r="C103" s="263" t="s">
        <v>155</v>
      </c>
      <c r="D103" s="264">
        <v>1</v>
      </c>
      <c r="F103" s="290">
        <f>E103*D103</f>
        <v>0</v>
      </c>
    </row>
    <row r="104" spans="1:6">
      <c r="A104" s="261"/>
      <c r="B104" s="291"/>
      <c r="C104" s="263"/>
      <c r="D104" s="264"/>
      <c r="F104" s="290"/>
    </row>
    <row r="105" spans="1:6">
      <c r="A105" s="261"/>
      <c r="B105" s="291"/>
      <c r="C105" s="263"/>
      <c r="D105" s="264"/>
    </row>
    <row r="106" spans="1:6">
      <c r="A106" s="292" t="s">
        <v>199</v>
      </c>
      <c r="B106" s="293" t="s">
        <v>235</v>
      </c>
      <c r="C106" s="294"/>
      <c r="D106" s="295"/>
      <c r="E106" s="296"/>
      <c r="F106" s="297">
        <f>SUM(F82:F105)</f>
        <v>0</v>
      </c>
    </row>
    <row r="107" spans="1:6">
      <c r="A107" s="298"/>
      <c r="B107" s="299"/>
      <c r="C107" s="263"/>
      <c r="D107" s="264"/>
    </row>
    <row r="108" spans="1:6">
      <c r="A108" s="298"/>
      <c r="B108" s="299"/>
      <c r="C108" s="263"/>
      <c r="D108" s="264"/>
    </row>
    <row r="109" spans="1:6">
      <c r="A109" s="298"/>
      <c r="B109" s="299"/>
      <c r="C109" s="263"/>
      <c r="D109" s="264"/>
    </row>
    <row r="110" spans="1:6">
      <c r="A110" s="298"/>
      <c r="B110" s="299"/>
      <c r="C110" s="263"/>
      <c r="D110" s="264"/>
    </row>
    <row r="111" spans="1:6">
      <c r="A111" s="298"/>
      <c r="B111" s="299"/>
      <c r="C111" s="263"/>
      <c r="D111" s="264"/>
    </row>
    <row r="112" spans="1:6">
      <c r="A112" s="300" t="s">
        <v>236</v>
      </c>
      <c r="B112" s="301" t="s">
        <v>237</v>
      </c>
      <c r="C112" s="302"/>
      <c r="D112" s="303"/>
    </row>
    <row r="113" spans="1:6">
      <c r="A113" s="261"/>
      <c r="B113" s="281"/>
      <c r="C113" s="263"/>
      <c r="D113" s="264"/>
    </row>
    <row r="114" spans="1:6">
      <c r="A114" s="261"/>
      <c r="B114" s="281"/>
      <c r="C114" s="263"/>
      <c r="D114" s="264"/>
    </row>
    <row r="115" spans="1:6" s="288" customFormat="1" ht="11.4">
      <c r="A115" s="282" t="s">
        <v>201</v>
      </c>
      <c r="B115" s="289" t="s">
        <v>238</v>
      </c>
      <c r="C115" s="284"/>
      <c r="D115" s="285"/>
      <c r="E115" s="286"/>
      <c r="F115" s="287"/>
    </row>
    <row r="116" spans="1:6" s="288" customFormat="1" ht="11.4">
      <c r="A116" s="282"/>
      <c r="B116" s="289" t="s">
        <v>239</v>
      </c>
      <c r="C116" s="284"/>
      <c r="D116" s="285"/>
      <c r="E116" s="286"/>
      <c r="F116" s="287"/>
    </row>
    <row r="117" spans="1:6" s="288" customFormat="1" ht="12">
      <c r="A117" s="282"/>
      <c r="B117" s="304" t="s">
        <v>240</v>
      </c>
      <c r="C117" s="284"/>
      <c r="D117" s="285"/>
      <c r="E117" s="286"/>
      <c r="F117" s="287"/>
    </row>
    <row r="118" spans="1:6" s="288" customFormat="1" ht="11.4">
      <c r="A118" s="282"/>
      <c r="B118" s="289" t="s">
        <v>241</v>
      </c>
      <c r="C118" s="284" t="s">
        <v>242</v>
      </c>
      <c r="D118" s="285">
        <v>450</v>
      </c>
      <c r="E118" s="286"/>
      <c r="F118" s="287">
        <f t="shared" ref="F118:F123" si="1">E118*D118</f>
        <v>0</v>
      </c>
    </row>
    <row r="119" spans="1:6" s="288" customFormat="1" ht="11.4">
      <c r="A119" s="282"/>
      <c r="B119" s="289" t="s">
        <v>243</v>
      </c>
      <c r="C119" s="284" t="s">
        <v>242</v>
      </c>
      <c r="D119" s="285">
        <v>100</v>
      </c>
      <c r="E119" s="286"/>
      <c r="F119" s="287">
        <f t="shared" si="1"/>
        <v>0</v>
      </c>
    </row>
    <row r="120" spans="1:6" s="288" customFormat="1" ht="11.4">
      <c r="A120" s="282"/>
      <c r="B120" s="289" t="s">
        <v>244</v>
      </c>
      <c r="C120" s="284" t="s">
        <v>242</v>
      </c>
      <c r="D120" s="285">
        <v>360</v>
      </c>
      <c r="E120" s="286"/>
      <c r="F120" s="287">
        <f t="shared" si="1"/>
        <v>0</v>
      </c>
    </row>
    <row r="121" spans="1:6" s="288" customFormat="1" ht="11.4">
      <c r="A121" s="282"/>
      <c r="B121" s="289" t="s">
        <v>245</v>
      </c>
      <c r="C121" s="284" t="s">
        <v>242</v>
      </c>
      <c r="D121" s="285">
        <v>60</v>
      </c>
      <c r="E121" s="286"/>
      <c r="F121" s="287">
        <f t="shared" si="1"/>
        <v>0</v>
      </c>
    </row>
    <row r="122" spans="1:6" s="288" customFormat="1" ht="11.4">
      <c r="A122" s="282"/>
      <c r="B122" s="289" t="s">
        <v>246</v>
      </c>
      <c r="C122" s="284" t="s">
        <v>242</v>
      </c>
      <c r="D122" s="285">
        <v>100</v>
      </c>
      <c r="E122" s="286"/>
      <c r="F122" s="287">
        <f t="shared" si="1"/>
        <v>0</v>
      </c>
    </row>
    <row r="123" spans="1:6" s="288" customFormat="1" ht="11.4">
      <c r="A123" s="282"/>
      <c r="B123" s="289" t="s">
        <v>247</v>
      </c>
      <c r="C123" s="284" t="s">
        <v>242</v>
      </c>
      <c r="D123" s="285">
        <v>50</v>
      </c>
      <c r="E123" s="286"/>
      <c r="F123" s="287">
        <f t="shared" si="1"/>
        <v>0</v>
      </c>
    </row>
    <row r="124" spans="1:6">
      <c r="A124" s="261"/>
      <c r="B124" s="281"/>
      <c r="C124" s="263"/>
      <c r="D124" s="264"/>
      <c r="F124" s="290"/>
    </row>
    <row r="125" spans="1:6" ht="34.200000000000003">
      <c r="A125" s="261" t="s">
        <v>218</v>
      </c>
      <c r="B125" s="291" t="s">
        <v>248</v>
      </c>
      <c r="C125" s="263"/>
      <c r="D125" s="264"/>
      <c r="F125" s="290">
        <f>E125*D125</f>
        <v>0</v>
      </c>
    </row>
    <row r="126" spans="1:6">
      <c r="A126" s="261"/>
      <c r="B126" s="305" t="s">
        <v>240</v>
      </c>
      <c r="C126" s="263"/>
      <c r="D126" s="264"/>
      <c r="F126" s="290"/>
    </row>
    <row r="127" spans="1:6" s="288" customFormat="1" ht="11.4">
      <c r="A127" s="282"/>
      <c r="B127" s="289" t="s">
        <v>249</v>
      </c>
      <c r="C127" s="284" t="s">
        <v>155</v>
      </c>
      <c r="D127" s="285">
        <v>2</v>
      </c>
      <c r="E127" s="286"/>
      <c r="F127" s="287">
        <f t="shared" ref="F127:F134" si="2">E127*D127</f>
        <v>0</v>
      </c>
    </row>
    <row r="128" spans="1:6" s="288" customFormat="1" ht="11.4">
      <c r="A128" s="282"/>
      <c r="B128" s="289" t="s">
        <v>250</v>
      </c>
      <c r="C128" s="284" t="s">
        <v>155</v>
      </c>
      <c r="D128" s="285">
        <v>1</v>
      </c>
      <c r="E128" s="286"/>
      <c r="F128" s="287">
        <f t="shared" si="2"/>
        <v>0</v>
      </c>
    </row>
    <row r="129" spans="1:6" s="288" customFormat="1" ht="11.4">
      <c r="A129" s="282"/>
      <c r="B129" s="289" t="s">
        <v>251</v>
      </c>
      <c r="C129" s="284" t="s">
        <v>155</v>
      </c>
      <c r="D129" s="285">
        <v>1</v>
      </c>
      <c r="E129" s="286"/>
      <c r="F129" s="287">
        <f t="shared" si="2"/>
        <v>0</v>
      </c>
    </row>
    <row r="130" spans="1:6" s="288" customFormat="1" ht="11.4">
      <c r="A130" s="282"/>
      <c r="B130" s="289" t="s">
        <v>252</v>
      </c>
      <c r="C130" s="284" t="s">
        <v>155</v>
      </c>
      <c r="D130" s="285">
        <v>2</v>
      </c>
      <c r="E130" s="286"/>
      <c r="F130" s="287">
        <f t="shared" si="2"/>
        <v>0</v>
      </c>
    </row>
    <row r="131" spans="1:6" s="288" customFormat="1" ht="11.4">
      <c r="A131" s="282"/>
      <c r="B131" s="289" t="s">
        <v>253</v>
      </c>
      <c r="C131" s="284" t="s">
        <v>155</v>
      </c>
      <c r="D131" s="285">
        <v>17</v>
      </c>
      <c r="E131" s="286"/>
      <c r="F131" s="287">
        <f t="shared" si="2"/>
        <v>0</v>
      </c>
    </row>
    <row r="132" spans="1:6" s="288" customFormat="1" ht="11.4">
      <c r="A132" s="282"/>
      <c r="B132" s="289" t="s">
        <v>254</v>
      </c>
      <c r="C132" s="284" t="s">
        <v>155</v>
      </c>
      <c r="D132" s="285">
        <v>1</v>
      </c>
      <c r="E132" s="286"/>
      <c r="F132" s="287">
        <f t="shared" si="2"/>
        <v>0</v>
      </c>
    </row>
    <row r="133" spans="1:6">
      <c r="A133" s="261"/>
      <c r="B133" s="281" t="s">
        <v>255</v>
      </c>
      <c r="C133" s="263" t="s">
        <v>256</v>
      </c>
      <c r="D133" s="264">
        <v>1</v>
      </c>
      <c r="F133" s="290">
        <f t="shared" si="2"/>
        <v>0</v>
      </c>
    </row>
    <row r="134" spans="1:6">
      <c r="A134" s="261"/>
      <c r="B134" s="281" t="s">
        <v>257</v>
      </c>
      <c r="C134" s="263" t="s">
        <v>155</v>
      </c>
      <c r="D134" s="264">
        <v>3</v>
      </c>
      <c r="F134" s="290">
        <f t="shared" si="2"/>
        <v>0</v>
      </c>
    </row>
    <row r="135" spans="1:6">
      <c r="A135" s="261"/>
      <c r="B135" s="281"/>
      <c r="C135" s="263"/>
      <c r="D135" s="264"/>
      <c r="F135" s="290"/>
    </row>
    <row r="136" spans="1:6">
      <c r="A136" s="261"/>
      <c r="B136" s="281"/>
      <c r="C136" s="263"/>
      <c r="D136" s="264"/>
    </row>
    <row r="137" spans="1:6" ht="24.6">
      <c r="A137" s="306" t="s">
        <v>236</v>
      </c>
      <c r="B137" s="307" t="s">
        <v>258</v>
      </c>
      <c r="C137" s="308"/>
      <c r="D137" s="309"/>
      <c r="E137" s="310"/>
      <c r="F137" s="310">
        <f>SUM(F116:F136)</f>
        <v>0</v>
      </c>
    </row>
    <row r="138" spans="1:6">
      <c r="A138" s="261"/>
      <c r="C138" s="263"/>
      <c r="D138" s="264"/>
    </row>
    <row r="139" spans="1:6">
      <c r="A139" s="311" t="s">
        <v>259</v>
      </c>
      <c r="B139" s="312" t="s">
        <v>260</v>
      </c>
      <c r="C139" s="263"/>
      <c r="D139" s="264"/>
      <c r="E139" s="276"/>
      <c r="F139" s="313"/>
    </row>
    <row r="140" spans="1:6">
      <c r="A140" s="261"/>
      <c r="B140" s="281"/>
      <c r="C140" s="263"/>
      <c r="D140" s="264"/>
      <c r="E140" s="276"/>
      <c r="F140" s="313"/>
    </row>
    <row r="141" spans="1:6" ht="276.75" customHeight="1">
      <c r="A141" s="314"/>
      <c r="B141" s="315" t="s">
        <v>261</v>
      </c>
      <c r="C141" s="316"/>
      <c r="D141" s="317"/>
      <c r="E141" s="318"/>
      <c r="F141" s="319"/>
    </row>
    <row r="142" spans="1:6" ht="108">
      <c r="A142" s="314"/>
      <c r="B142" s="315" t="s">
        <v>262</v>
      </c>
      <c r="C142" s="316"/>
      <c r="D142" s="317"/>
      <c r="E142" s="318"/>
      <c r="F142" s="319"/>
    </row>
    <row r="143" spans="1:6" ht="112.5" customHeight="1">
      <c r="A143" s="314"/>
      <c r="B143" s="315" t="s">
        <v>263</v>
      </c>
      <c r="C143" s="316"/>
      <c r="D143" s="317"/>
      <c r="E143" s="318"/>
      <c r="F143" s="319"/>
    </row>
    <row r="144" spans="1:6">
      <c r="A144" s="314"/>
      <c r="B144" s="320"/>
      <c r="C144" s="316"/>
      <c r="D144" s="317"/>
      <c r="E144" s="318"/>
      <c r="F144" s="319"/>
    </row>
    <row r="145" spans="1:6" ht="200.25" customHeight="1">
      <c r="A145" s="321" t="s">
        <v>201</v>
      </c>
      <c r="B145" s="322" t="s">
        <v>264</v>
      </c>
      <c r="C145" s="263"/>
      <c r="D145" s="323"/>
      <c r="E145" s="318"/>
      <c r="F145" s="319"/>
    </row>
    <row r="146" spans="1:6" ht="213.75" customHeight="1">
      <c r="A146" s="321"/>
      <c r="B146" s="324" t="s">
        <v>265</v>
      </c>
      <c r="C146" s="263"/>
      <c r="D146" s="323"/>
      <c r="E146" s="325"/>
      <c r="F146" s="319"/>
    </row>
    <row r="147" spans="1:6">
      <c r="A147" s="321"/>
      <c r="B147" s="326" t="s">
        <v>266</v>
      </c>
      <c r="C147" s="263"/>
      <c r="D147" s="323"/>
      <c r="E147" s="327"/>
      <c r="F147" s="319"/>
    </row>
    <row r="148" spans="1:6">
      <c r="A148" s="321"/>
      <c r="B148" s="328" t="s">
        <v>267</v>
      </c>
      <c r="C148" s="263"/>
      <c r="D148" s="323"/>
      <c r="E148" s="325"/>
      <c r="F148" s="319"/>
    </row>
    <row r="149" spans="1:6">
      <c r="A149" s="321"/>
      <c r="B149" s="328" t="s">
        <v>268</v>
      </c>
      <c r="C149" s="263"/>
      <c r="D149" s="323"/>
      <c r="E149" s="325"/>
      <c r="F149" s="319"/>
    </row>
    <row r="150" spans="1:6">
      <c r="A150" s="321"/>
      <c r="B150" s="329" t="s">
        <v>269</v>
      </c>
      <c r="C150" s="263" t="s">
        <v>155</v>
      </c>
      <c r="D150" s="323">
        <v>12</v>
      </c>
      <c r="E150" s="325"/>
      <c r="F150" s="330">
        <f>D150*E150</f>
        <v>0</v>
      </c>
    </row>
    <row r="151" spans="1:6">
      <c r="A151" s="321"/>
      <c r="B151" s="329"/>
      <c r="C151" s="263"/>
      <c r="D151" s="323"/>
      <c r="E151" s="325"/>
      <c r="F151" s="330"/>
    </row>
    <row r="152" spans="1:6" ht="159.75" customHeight="1">
      <c r="A152" s="321" t="s">
        <v>218</v>
      </c>
      <c r="B152" s="322" t="s">
        <v>270</v>
      </c>
      <c r="C152" s="263"/>
      <c r="D152" s="323"/>
      <c r="E152" s="327"/>
      <c r="F152" s="330"/>
    </row>
    <row r="153" spans="1:6" ht="198" customHeight="1">
      <c r="A153" s="321"/>
      <c r="B153" s="324" t="s">
        <v>271</v>
      </c>
      <c r="C153" s="263"/>
      <c r="D153" s="323"/>
      <c r="E153" s="325"/>
      <c r="F153" s="330"/>
    </row>
    <row r="154" spans="1:6">
      <c r="A154" s="321"/>
      <c r="B154" s="326" t="s">
        <v>266</v>
      </c>
      <c r="C154" s="263"/>
      <c r="D154" s="323"/>
      <c r="E154" s="325"/>
      <c r="F154" s="330"/>
    </row>
    <row r="155" spans="1:6">
      <c r="A155" s="321"/>
      <c r="B155" s="328" t="s">
        <v>267</v>
      </c>
      <c r="C155" s="263"/>
      <c r="D155" s="323"/>
      <c r="E155" s="325"/>
      <c r="F155" s="330"/>
    </row>
    <row r="156" spans="1:6">
      <c r="A156" s="321"/>
      <c r="B156" s="331" t="s">
        <v>268</v>
      </c>
      <c r="C156" s="263"/>
      <c r="D156" s="323"/>
      <c r="E156" s="325"/>
      <c r="F156" s="330"/>
    </row>
    <row r="157" spans="1:6">
      <c r="A157" s="321"/>
      <c r="B157" s="324" t="s">
        <v>269</v>
      </c>
      <c r="C157" s="263" t="s">
        <v>155</v>
      </c>
      <c r="D157" s="323">
        <v>7</v>
      </c>
      <c r="E157" s="325"/>
      <c r="F157" s="330">
        <f>D157*E157</f>
        <v>0</v>
      </c>
    </row>
    <row r="158" spans="1:6">
      <c r="A158" s="321"/>
      <c r="B158" s="329"/>
      <c r="C158" s="263"/>
      <c r="D158" s="323"/>
      <c r="E158" s="325"/>
      <c r="F158" s="330"/>
    </row>
    <row r="159" spans="1:6" ht="199.5" customHeight="1">
      <c r="A159" s="321" t="s">
        <v>46</v>
      </c>
      <c r="B159" s="322" t="s">
        <v>272</v>
      </c>
      <c r="C159" s="263"/>
      <c r="D159" s="323"/>
      <c r="E159" s="327"/>
      <c r="F159" s="330"/>
    </row>
    <row r="160" spans="1:6" ht="212.25" customHeight="1">
      <c r="A160" s="321"/>
      <c r="B160" s="324" t="s">
        <v>273</v>
      </c>
      <c r="C160" s="263"/>
      <c r="D160" s="323"/>
      <c r="E160" s="325"/>
      <c r="F160" s="330"/>
    </row>
    <row r="161" spans="1:6">
      <c r="A161" s="321"/>
      <c r="B161" s="326" t="s">
        <v>266</v>
      </c>
      <c r="C161" s="263"/>
      <c r="D161" s="323"/>
      <c r="E161" s="325"/>
      <c r="F161" s="330"/>
    </row>
    <row r="162" spans="1:6">
      <c r="A162" s="321"/>
      <c r="B162" s="328" t="s">
        <v>267</v>
      </c>
      <c r="C162" s="263"/>
      <c r="D162" s="323"/>
      <c r="E162" s="325"/>
      <c r="F162" s="330"/>
    </row>
    <row r="163" spans="1:6">
      <c r="A163" s="321"/>
      <c r="B163" s="331" t="s">
        <v>268</v>
      </c>
      <c r="C163" s="263"/>
      <c r="D163" s="323"/>
      <c r="E163" s="325"/>
      <c r="F163" s="330"/>
    </row>
    <row r="164" spans="1:6">
      <c r="A164" s="321"/>
      <c r="B164" s="324" t="s">
        <v>269</v>
      </c>
      <c r="C164" s="263" t="s">
        <v>155</v>
      </c>
      <c r="D164" s="323">
        <v>3</v>
      </c>
      <c r="E164" s="325"/>
      <c r="F164" s="330">
        <f>D164*E164</f>
        <v>0</v>
      </c>
    </row>
    <row r="165" spans="1:6">
      <c r="A165" s="321"/>
      <c r="B165" s="322"/>
      <c r="C165" s="263"/>
      <c r="D165" s="323"/>
      <c r="E165" s="325"/>
      <c r="F165" s="330"/>
    </row>
    <row r="166" spans="1:6" ht="214.5" customHeight="1">
      <c r="A166" s="321" t="s">
        <v>227</v>
      </c>
      <c r="B166" s="322" t="s">
        <v>274</v>
      </c>
      <c r="C166" s="263"/>
      <c r="D166" s="323"/>
      <c r="E166" s="327"/>
      <c r="F166" s="330"/>
    </row>
    <row r="167" spans="1:6" ht="239.4">
      <c r="A167" s="321"/>
      <c r="B167" s="324" t="s">
        <v>275</v>
      </c>
      <c r="C167" s="263"/>
      <c r="D167" s="323"/>
      <c r="E167" s="327"/>
      <c r="F167" s="330"/>
    </row>
    <row r="168" spans="1:6">
      <c r="A168" s="321"/>
      <c r="B168" s="326" t="s">
        <v>266</v>
      </c>
      <c r="C168" s="263"/>
      <c r="D168" s="323"/>
      <c r="E168" s="325"/>
      <c r="F168" s="330"/>
    </row>
    <row r="169" spans="1:6">
      <c r="A169" s="321"/>
      <c r="B169" s="328" t="s">
        <v>267</v>
      </c>
      <c r="C169" s="263"/>
      <c r="D169" s="323"/>
      <c r="E169" s="325"/>
      <c r="F169" s="330"/>
    </row>
    <row r="170" spans="1:6">
      <c r="A170" s="321"/>
      <c r="B170" s="331" t="s">
        <v>268</v>
      </c>
      <c r="C170" s="263"/>
      <c r="D170" s="323"/>
      <c r="E170" s="325"/>
      <c r="F170" s="330"/>
    </row>
    <row r="171" spans="1:6">
      <c r="A171" s="321"/>
      <c r="B171" s="324" t="s">
        <v>276</v>
      </c>
      <c r="C171" s="263" t="s">
        <v>155</v>
      </c>
      <c r="D171" s="323">
        <v>10</v>
      </c>
      <c r="E171" s="325"/>
      <c r="F171" s="330">
        <f>D171*E171</f>
        <v>0</v>
      </c>
    </row>
    <row r="172" spans="1:6">
      <c r="A172" s="321"/>
      <c r="B172" s="324"/>
      <c r="C172" s="263"/>
      <c r="D172" s="323"/>
      <c r="E172" s="325"/>
      <c r="F172" s="330"/>
    </row>
    <row r="173" spans="1:6" ht="247.5" customHeight="1">
      <c r="A173" s="321" t="s">
        <v>230</v>
      </c>
      <c r="B173" s="322" t="s">
        <v>277</v>
      </c>
      <c r="C173" s="263"/>
      <c r="D173" s="323"/>
      <c r="E173" s="325"/>
      <c r="F173" s="330"/>
    </row>
    <row r="174" spans="1:6" ht="263.25" customHeight="1">
      <c r="A174" s="321"/>
      <c r="B174" s="322" t="s">
        <v>278</v>
      </c>
      <c r="C174" s="263"/>
      <c r="D174" s="323"/>
      <c r="E174" s="327"/>
      <c r="F174" s="330"/>
    </row>
    <row r="175" spans="1:6">
      <c r="A175" s="321"/>
      <c r="B175" s="326" t="s">
        <v>266</v>
      </c>
      <c r="C175" s="263"/>
      <c r="D175" s="323"/>
      <c r="E175" s="325"/>
      <c r="F175" s="330"/>
    </row>
    <row r="176" spans="1:6">
      <c r="A176" s="321"/>
      <c r="B176" s="328" t="s">
        <v>267</v>
      </c>
      <c r="C176" s="263"/>
      <c r="D176" s="323"/>
      <c r="E176" s="325"/>
      <c r="F176" s="330"/>
    </row>
    <row r="177" spans="1:6">
      <c r="A177" s="321"/>
      <c r="B177" s="331" t="s">
        <v>268</v>
      </c>
      <c r="C177" s="263"/>
      <c r="D177" s="323"/>
      <c r="E177" s="325"/>
      <c r="F177" s="330"/>
    </row>
    <row r="178" spans="1:6">
      <c r="A178" s="321"/>
      <c r="B178" s="324" t="s">
        <v>269</v>
      </c>
      <c r="C178" s="263" t="s">
        <v>155</v>
      </c>
      <c r="D178" s="323">
        <v>4</v>
      </c>
      <c r="E178" s="325"/>
      <c r="F178" s="330">
        <f>D178*E178</f>
        <v>0</v>
      </c>
    </row>
    <row r="179" spans="1:6">
      <c r="A179" s="321"/>
      <c r="B179" s="324"/>
      <c r="C179" s="263"/>
      <c r="D179" s="323"/>
      <c r="E179" s="325"/>
      <c r="F179" s="330"/>
    </row>
    <row r="180" spans="1:6" ht="138" customHeight="1">
      <c r="A180" s="261" t="s">
        <v>279</v>
      </c>
      <c r="B180" s="332" t="s">
        <v>280</v>
      </c>
      <c r="C180" s="263"/>
      <c r="D180" s="264"/>
      <c r="F180" s="290"/>
    </row>
    <row r="181" spans="1:6">
      <c r="A181" s="261"/>
      <c r="B181" s="332" t="s">
        <v>281</v>
      </c>
      <c r="C181" s="263"/>
      <c r="D181" s="264"/>
      <c r="F181" s="290"/>
    </row>
    <row r="182" spans="1:6">
      <c r="A182" s="261"/>
      <c r="B182" s="332"/>
      <c r="C182" s="263"/>
      <c r="D182" s="264"/>
      <c r="F182" s="290"/>
    </row>
    <row r="183" spans="1:6" ht="125.4">
      <c r="A183" s="261"/>
      <c r="B183" s="332" t="s">
        <v>282</v>
      </c>
      <c r="C183" s="263"/>
      <c r="D183" s="264"/>
      <c r="F183" s="290"/>
    </row>
    <row r="184" spans="1:6">
      <c r="A184" s="321"/>
      <c r="B184" s="326" t="s">
        <v>283</v>
      </c>
      <c r="C184" s="263"/>
      <c r="D184" s="323"/>
      <c r="E184" s="325"/>
      <c r="F184" s="330"/>
    </row>
    <row r="185" spans="1:6">
      <c r="A185" s="321"/>
      <c r="B185" s="328" t="s">
        <v>267</v>
      </c>
      <c r="C185" s="263"/>
      <c r="D185" s="323"/>
      <c r="E185" s="325"/>
      <c r="F185" s="330"/>
    </row>
    <row r="186" spans="1:6">
      <c r="A186" s="321"/>
      <c r="B186" s="331" t="s">
        <v>268</v>
      </c>
      <c r="C186" s="263"/>
      <c r="D186" s="323"/>
      <c r="E186" s="325"/>
      <c r="F186" s="330"/>
    </row>
    <row r="187" spans="1:6">
      <c r="A187" s="321"/>
      <c r="B187" s="324" t="s">
        <v>276</v>
      </c>
      <c r="C187" s="263" t="s">
        <v>155</v>
      </c>
      <c r="D187" s="323">
        <v>5</v>
      </c>
      <c r="E187" s="325"/>
      <c r="F187" s="330">
        <f>D187*E187</f>
        <v>0</v>
      </c>
    </row>
    <row r="188" spans="1:6">
      <c r="A188" s="261"/>
      <c r="B188" s="281"/>
      <c r="C188" s="263"/>
      <c r="D188" s="264"/>
      <c r="F188" s="290"/>
    </row>
    <row r="189" spans="1:6" ht="162" customHeight="1">
      <c r="A189" s="321" t="s">
        <v>284</v>
      </c>
      <c r="B189" s="322" t="s">
        <v>285</v>
      </c>
      <c r="C189" s="263"/>
      <c r="D189" s="323"/>
      <c r="E189" s="327"/>
      <c r="F189" s="330"/>
    </row>
    <row r="190" spans="1:6" ht="163.5" customHeight="1">
      <c r="A190" s="321"/>
      <c r="B190" s="324" t="s">
        <v>286</v>
      </c>
      <c r="C190" s="263"/>
      <c r="D190" s="323"/>
      <c r="E190" s="327"/>
      <c r="F190" s="330"/>
    </row>
    <row r="191" spans="1:6">
      <c r="A191" s="321"/>
      <c r="B191" s="326" t="s">
        <v>266</v>
      </c>
      <c r="C191" s="263"/>
      <c r="D191" s="323"/>
      <c r="E191" s="325"/>
      <c r="F191" s="330"/>
    </row>
    <row r="192" spans="1:6">
      <c r="A192" s="321"/>
      <c r="B192" s="328" t="s">
        <v>267</v>
      </c>
      <c r="C192" s="263"/>
      <c r="D192" s="323"/>
      <c r="E192" s="325"/>
      <c r="F192" s="330"/>
    </row>
    <row r="193" spans="1:6">
      <c r="A193" s="321"/>
      <c r="B193" s="331" t="s">
        <v>268</v>
      </c>
      <c r="C193" s="263"/>
      <c r="D193" s="323"/>
      <c r="E193" s="325"/>
      <c r="F193" s="330"/>
    </row>
    <row r="194" spans="1:6">
      <c r="A194" s="321"/>
      <c r="B194" s="324" t="s">
        <v>276</v>
      </c>
      <c r="C194" s="263" t="s">
        <v>155</v>
      </c>
      <c r="D194" s="323">
        <v>4</v>
      </c>
      <c r="E194" s="325"/>
      <c r="F194" s="330">
        <f>D194*E194</f>
        <v>0</v>
      </c>
    </row>
    <row r="195" spans="1:6">
      <c r="A195" s="321"/>
      <c r="B195" s="333"/>
      <c r="C195" s="316"/>
      <c r="D195" s="317"/>
      <c r="E195" s="325"/>
      <c r="F195" s="330"/>
    </row>
    <row r="196" spans="1:6" ht="123.75" customHeight="1">
      <c r="A196" s="321" t="s">
        <v>287</v>
      </c>
      <c r="B196" s="322" t="s">
        <v>288</v>
      </c>
      <c r="C196" s="263"/>
      <c r="D196" s="323"/>
      <c r="E196" s="327"/>
      <c r="F196" s="330"/>
    </row>
    <row r="197" spans="1:6" ht="114.75" customHeight="1">
      <c r="A197" s="321"/>
      <c r="B197" s="324" t="s">
        <v>289</v>
      </c>
      <c r="C197" s="263"/>
      <c r="D197" s="323"/>
      <c r="E197" s="327"/>
      <c r="F197" s="330"/>
    </row>
    <row r="198" spans="1:6">
      <c r="A198" s="321"/>
      <c r="B198" s="326" t="s">
        <v>283</v>
      </c>
      <c r="C198" s="263"/>
      <c r="D198" s="323"/>
      <c r="E198" s="325"/>
      <c r="F198" s="330"/>
    </row>
    <row r="199" spans="1:6">
      <c r="A199" s="321"/>
      <c r="B199" s="328" t="s">
        <v>267</v>
      </c>
      <c r="C199" s="263"/>
      <c r="D199" s="323"/>
      <c r="E199" s="325"/>
      <c r="F199" s="330"/>
    </row>
    <row r="200" spans="1:6">
      <c r="A200" s="321"/>
      <c r="B200" s="331" t="s">
        <v>268</v>
      </c>
      <c r="C200" s="263"/>
      <c r="D200" s="323"/>
      <c r="E200" s="325"/>
      <c r="F200" s="330"/>
    </row>
    <row r="201" spans="1:6">
      <c r="A201" s="321"/>
      <c r="B201" s="324" t="s">
        <v>276</v>
      </c>
      <c r="C201" s="263" t="s">
        <v>155</v>
      </c>
      <c r="D201" s="323">
        <v>6</v>
      </c>
      <c r="E201" s="325"/>
      <c r="F201" s="330">
        <f>D201*E201</f>
        <v>0</v>
      </c>
    </row>
    <row r="202" spans="1:6">
      <c r="A202" s="321"/>
      <c r="B202" s="333"/>
      <c r="C202" s="316"/>
      <c r="D202" s="317"/>
      <c r="E202" s="325"/>
      <c r="F202" s="330"/>
    </row>
    <row r="203" spans="1:6">
      <c r="A203" s="334" t="s">
        <v>259</v>
      </c>
      <c r="B203" s="335" t="s">
        <v>290</v>
      </c>
      <c r="C203" s="336"/>
      <c r="D203" s="337"/>
      <c r="E203" s="338"/>
      <c r="F203" s="339">
        <f>SUM(F150:F202)</f>
        <v>0</v>
      </c>
    </row>
    <row r="205" spans="1:6">
      <c r="A205" s="274" t="s">
        <v>197</v>
      </c>
      <c r="B205" s="275" t="s">
        <v>291</v>
      </c>
      <c r="C205" s="340"/>
      <c r="D205" s="341"/>
      <c r="E205" s="342"/>
      <c r="F205" s="343">
        <f>F203+F137+F106</f>
        <v>0</v>
      </c>
    </row>
    <row r="206" spans="1:6">
      <c r="A206" s="261"/>
      <c r="B206" s="281"/>
      <c r="C206" s="263"/>
      <c r="D206" s="344"/>
      <c r="E206" s="345"/>
      <c r="F206" s="345"/>
    </row>
    <row r="207" spans="1:6" s="236" customFormat="1" ht="13.5" customHeight="1">
      <c r="A207" s="346"/>
      <c r="C207" s="233"/>
    </row>
    <row r="208" spans="1:6" s="236" customFormat="1" ht="12">
      <c r="A208" s="347"/>
      <c r="B208" s="348" t="s">
        <v>292</v>
      </c>
      <c r="C208" s="349"/>
      <c r="D208" s="350"/>
      <c r="E208" s="350"/>
    </row>
    <row r="209" spans="1:6" s="236" customFormat="1" ht="11.4">
      <c r="A209" s="346"/>
      <c r="C209" s="233"/>
    </row>
    <row r="210" spans="1:6" s="236" customFormat="1" ht="12">
      <c r="A210" s="351" t="s">
        <v>293</v>
      </c>
      <c r="B210" s="352" t="s">
        <v>294</v>
      </c>
      <c r="C210" s="353"/>
      <c r="D210" s="352"/>
      <c r="E210" s="354">
        <f>F205</f>
        <v>0</v>
      </c>
    </row>
    <row r="211" spans="1:6" s="236" customFormat="1" ht="11.4">
      <c r="A211" s="346"/>
      <c r="C211" s="233"/>
    </row>
    <row r="212" spans="1:6" s="236" customFormat="1" ht="12">
      <c r="A212" s="346"/>
      <c r="C212" s="233"/>
      <c r="E212" s="355"/>
    </row>
    <row r="213" spans="1:6" s="236" customFormat="1" ht="12">
      <c r="A213" s="346"/>
      <c r="C213" s="356"/>
      <c r="D213" s="357"/>
      <c r="E213" s="345"/>
      <c r="F213" s="345"/>
    </row>
    <row r="214" spans="1:6">
      <c r="A214" s="358"/>
      <c r="B214" s="359" t="s">
        <v>295</v>
      </c>
      <c r="C214" s="360"/>
      <c r="D214" s="361"/>
      <c r="E214" s="362">
        <f>SUM(E210:E213)</f>
        <v>0</v>
      </c>
      <c r="F214" s="345">
        <f>F205</f>
        <v>0</v>
      </c>
    </row>
    <row r="215" spans="1:6">
      <c r="A215" s="363"/>
      <c r="B215" s="364"/>
      <c r="C215" s="356"/>
      <c r="D215" s="357"/>
      <c r="E215" s="345"/>
      <c r="F215" s="345"/>
    </row>
    <row r="216" spans="1:6">
      <c r="A216" s="261"/>
      <c r="B216" s="365"/>
      <c r="C216" s="356"/>
      <c r="D216" s="357"/>
      <c r="E216" s="345"/>
      <c r="F216" s="345"/>
    </row>
    <row r="217" spans="1:6">
      <c r="A217" s="261"/>
      <c r="B217" s="365"/>
      <c r="C217" s="356"/>
      <c r="D217" s="357"/>
      <c r="E217" s="345"/>
      <c r="F217" s="345"/>
    </row>
    <row r="218" spans="1:6">
      <c r="A218" s="261"/>
      <c r="B218" s="365"/>
      <c r="C218" s="356"/>
      <c r="D218" s="357"/>
      <c r="E218" s="345"/>
      <c r="F218" s="345"/>
    </row>
    <row r="219" spans="1:6">
      <c r="A219" s="261"/>
      <c r="B219" s="365"/>
      <c r="C219" s="356"/>
      <c r="D219" s="357"/>
      <c r="E219" s="345"/>
      <c r="F219" s="345"/>
    </row>
    <row r="220" spans="1:6">
      <c r="A220" s="261"/>
      <c r="B220" s="365"/>
      <c r="C220" s="356"/>
      <c r="D220" s="357"/>
      <c r="E220" s="345"/>
      <c r="F220" s="345"/>
    </row>
    <row r="221" spans="1:6">
      <c r="A221" s="261"/>
      <c r="B221" s="365"/>
      <c r="C221" s="356"/>
      <c r="D221" s="357"/>
      <c r="E221" s="345"/>
      <c r="F221" s="345"/>
    </row>
    <row r="222" spans="1:6">
      <c r="A222" s="261"/>
      <c r="B222" s="365"/>
      <c r="C222" s="356"/>
      <c r="D222" s="357"/>
      <c r="E222" s="345"/>
      <c r="F222" s="345"/>
    </row>
    <row r="223" spans="1:6">
      <c r="A223" s="261"/>
      <c r="B223" s="365"/>
      <c r="C223" s="356"/>
      <c r="D223" s="357"/>
      <c r="E223" s="345"/>
      <c r="F223" s="345"/>
    </row>
    <row r="224" spans="1:6">
      <c r="A224" s="261"/>
      <c r="B224" s="365"/>
      <c r="C224" s="356"/>
      <c r="D224" s="357"/>
      <c r="E224" s="345"/>
      <c r="F224" s="345"/>
    </row>
    <row r="225" spans="1:6">
      <c r="A225" s="261"/>
      <c r="B225" s="365"/>
      <c r="C225" s="356"/>
      <c r="D225" s="357"/>
      <c r="E225" s="345"/>
      <c r="F225" s="345"/>
    </row>
    <row r="226" spans="1:6">
      <c r="A226" s="261"/>
      <c r="B226" s="365"/>
      <c r="C226" s="356"/>
      <c r="D226" s="357"/>
      <c r="E226" s="345"/>
      <c r="F226" s="345"/>
    </row>
    <row r="227" spans="1:6">
      <c r="A227" s="261"/>
      <c r="B227" s="365"/>
      <c r="C227" s="356"/>
      <c r="D227" s="357"/>
      <c r="E227" s="345"/>
      <c r="F227" s="345"/>
    </row>
    <row r="228" spans="1:6">
      <c r="A228" s="261"/>
      <c r="B228" s="365"/>
      <c r="C228" s="356"/>
      <c r="D228" s="357"/>
      <c r="E228" s="345"/>
      <c r="F228" s="345"/>
    </row>
    <row r="229" spans="1:6">
      <c r="A229" s="261"/>
      <c r="B229" s="365"/>
      <c r="C229" s="356"/>
      <c r="D229" s="357"/>
      <c r="E229" s="345"/>
      <c r="F229" s="345"/>
    </row>
    <row r="230" spans="1:6">
      <c r="A230" s="261"/>
      <c r="B230" s="365"/>
      <c r="C230" s="356"/>
      <c r="D230" s="357"/>
      <c r="E230" s="345"/>
      <c r="F230" s="345"/>
    </row>
    <row r="231" spans="1:6">
      <c r="A231" s="261"/>
      <c r="B231" s="365"/>
      <c r="C231" s="356"/>
      <c r="D231" s="357"/>
      <c r="E231" s="345"/>
      <c r="F231" s="345"/>
    </row>
    <row r="232" spans="1:6">
      <c r="A232" s="261"/>
      <c r="B232" s="365"/>
      <c r="C232" s="356"/>
      <c r="D232" s="357"/>
      <c r="E232" s="345"/>
      <c r="F232" s="345"/>
    </row>
    <row r="233" spans="1:6">
      <c r="A233" s="261"/>
      <c r="B233" s="365"/>
      <c r="C233" s="356"/>
      <c r="D233" s="357"/>
      <c r="E233" s="345"/>
      <c r="F233" s="345"/>
    </row>
    <row r="234" spans="1:6">
      <c r="A234" s="261"/>
      <c r="B234" s="365"/>
      <c r="C234" s="356"/>
      <c r="D234" s="357"/>
      <c r="E234" s="345"/>
      <c r="F234" s="345"/>
    </row>
    <row r="235" spans="1:6">
      <c r="A235" s="261"/>
      <c r="B235" s="365"/>
      <c r="C235" s="356"/>
      <c r="D235" s="357"/>
      <c r="E235" s="345"/>
      <c r="F235" s="345"/>
    </row>
    <row r="236" spans="1:6">
      <c r="A236" s="261"/>
      <c r="B236" s="365"/>
      <c r="C236" s="356"/>
      <c r="D236" s="357"/>
      <c r="E236" s="345"/>
      <c r="F236" s="345"/>
    </row>
    <row r="237" spans="1:6">
      <c r="A237" s="261"/>
      <c r="B237" s="365"/>
      <c r="C237" s="356"/>
      <c r="D237" s="357"/>
      <c r="E237" s="345"/>
      <c r="F237" s="345"/>
    </row>
    <row r="238" spans="1:6">
      <c r="A238" s="261"/>
      <c r="B238" s="365"/>
      <c r="C238" s="356"/>
      <c r="D238" s="357"/>
      <c r="E238" s="345"/>
      <c r="F238" s="345"/>
    </row>
    <row r="239" spans="1:6">
      <c r="A239" s="261"/>
      <c r="B239" s="365"/>
      <c r="C239" s="356"/>
      <c r="D239" s="357"/>
      <c r="E239" s="345"/>
      <c r="F239" s="345"/>
    </row>
  </sheetData>
  <mergeCells count="12">
    <mergeCell ref="A48:A49"/>
    <mergeCell ref="A51:A52"/>
    <mergeCell ref="A27:A28"/>
    <mergeCell ref="A30:A31"/>
    <mergeCell ref="A33:A34"/>
    <mergeCell ref="A36:A37"/>
    <mergeCell ref="A42:A43"/>
    <mergeCell ref="A1:B1"/>
    <mergeCell ref="A4:B4"/>
    <mergeCell ref="A18:A19"/>
    <mergeCell ref="A21:A22"/>
    <mergeCell ref="A24:A25"/>
  </mergeCells>
  <pageMargins left="0.43333333333333302" right="0.23611111111111099" top="0.74791666666666701" bottom="0.74861111111111101" header="0.51180555555555496" footer="0.31527777777777799"/>
  <pageSetup paperSize="9" scale="96" firstPageNumber="0" orientation="portrait" horizontalDpi="300" verticalDpi="300" r:id="rId1"/>
  <headerFooter>
    <oddFooter>&amp;CList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99"/>
  <sheetViews>
    <sheetView showZeros="0" view="pageBreakPreview" zoomScale="102" zoomScaleNormal="120" zoomScalePageLayoutView="102" workbookViewId="0">
      <selection activeCell="B33" sqref="B33"/>
    </sheetView>
  </sheetViews>
  <sheetFormatPr defaultColWidth="9" defaultRowHeight="14.4"/>
  <cols>
    <col min="1" max="1" width="4.6640625" style="366" customWidth="1"/>
    <col min="2" max="2" width="45" style="367" customWidth="1"/>
    <col min="3" max="3" width="9.109375" style="368" customWidth="1"/>
    <col min="4" max="4" width="10" style="369" customWidth="1"/>
    <col min="5" max="5" width="9.109375" style="368" customWidth="1"/>
    <col min="6" max="6" width="9.109375" style="370" customWidth="1"/>
    <col min="7" max="247" width="9" style="371"/>
    <col min="248" max="248" width="4.6640625" style="371" customWidth="1"/>
    <col min="249" max="249" width="45" style="371" customWidth="1"/>
    <col min="250" max="250" width="9.109375" style="371" customWidth="1"/>
    <col min="251" max="251" width="10" style="371" customWidth="1"/>
    <col min="252" max="254" width="9.109375" style="371" customWidth="1"/>
    <col min="255" max="503" width="9" style="371"/>
    <col min="504" max="504" width="4.6640625" style="371" customWidth="1"/>
    <col min="505" max="505" width="45" style="371" customWidth="1"/>
    <col min="506" max="506" width="9.109375" style="371" customWidth="1"/>
    <col min="507" max="507" width="10" style="371" customWidth="1"/>
    <col min="508" max="510" width="9.109375" style="371" customWidth="1"/>
    <col min="511" max="759" width="9" style="371"/>
    <col min="760" max="760" width="4.6640625" style="371" customWidth="1"/>
    <col min="761" max="761" width="45" style="371" customWidth="1"/>
    <col min="762" max="762" width="9.109375" style="371" customWidth="1"/>
    <col min="763" max="763" width="10" style="371" customWidth="1"/>
    <col min="764" max="766" width="9.109375" style="371" customWidth="1"/>
    <col min="767" max="1015" width="9" style="371"/>
    <col min="1016" max="1016" width="4.6640625" style="371" customWidth="1"/>
    <col min="1017" max="1017" width="45" style="371" customWidth="1"/>
    <col min="1018" max="1018" width="9.109375" style="371" customWidth="1"/>
    <col min="1019" max="1019" width="10" style="371" customWidth="1"/>
    <col min="1020" max="1022" width="9.109375" style="371" customWidth="1"/>
    <col min="1023" max="1024" width="9" style="371"/>
  </cols>
  <sheetData>
    <row r="1" spans="1:6" ht="12.75" customHeight="1">
      <c r="A1" s="519" t="s">
        <v>296</v>
      </c>
      <c r="B1" s="519"/>
      <c r="C1" s="520" t="s">
        <v>297</v>
      </c>
      <c r="D1" s="521" t="s">
        <v>298</v>
      </c>
      <c r="E1" s="521"/>
      <c r="F1" s="521"/>
    </row>
    <row r="2" spans="1:6" s="377" customFormat="1" ht="13.2">
      <c r="A2" s="372" t="s">
        <v>299</v>
      </c>
      <c r="B2" s="373"/>
      <c r="C2" s="520"/>
      <c r="D2" s="374" t="s">
        <v>300</v>
      </c>
      <c r="E2" s="375" t="s">
        <v>301</v>
      </c>
      <c r="F2" s="376"/>
    </row>
    <row r="3" spans="1:6" s="377" customFormat="1" ht="13.2">
      <c r="A3" s="378" t="s">
        <v>302</v>
      </c>
      <c r="B3" s="379"/>
      <c r="C3" s="380"/>
      <c r="D3" s="381" t="s">
        <v>303</v>
      </c>
      <c r="E3" s="382" t="s">
        <v>304</v>
      </c>
      <c r="F3" s="383"/>
    </row>
    <row r="4" spans="1:6" s="377" customFormat="1" ht="13.2">
      <c r="A4" s="384"/>
      <c r="B4" s="384"/>
      <c r="C4" s="384"/>
      <c r="D4" s="385"/>
      <c r="E4" s="386"/>
      <c r="F4" s="387"/>
    </row>
    <row r="5" spans="1:6">
      <c r="B5" s="388"/>
    </row>
    <row r="6" spans="1:6" s="393" customFormat="1" ht="30" customHeight="1">
      <c r="A6" s="389" t="s">
        <v>305</v>
      </c>
      <c r="B6" s="367" t="s">
        <v>306</v>
      </c>
      <c r="C6" s="390" t="s">
        <v>307</v>
      </c>
      <c r="D6" s="391" t="s">
        <v>134</v>
      </c>
      <c r="E6" s="390" t="s">
        <v>135</v>
      </c>
      <c r="F6" s="392" t="s">
        <v>308</v>
      </c>
    </row>
    <row r="7" spans="1:6">
      <c r="A7" s="394"/>
      <c r="D7" s="395"/>
      <c r="E7" s="396"/>
    </row>
    <row r="8" spans="1:6">
      <c r="A8" s="394"/>
      <c r="B8" s="397" t="s">
        <v>309</v>
      </c>
      <c r="C8" s="398"/>
      <c r="D8" s="399"/>
      <c r="E8" s="400"/>
      <c r="F8" s="401"/>
    </row>
    <row r="9" spans="1:6" ht="12.75" customHeight="1">
      <c r="A9" s="394"/>
      <c r="D9" s="395"/>
      <c r="E9" s="396"/>
    </row>
    <row r="10" spans="1:6" s="406" customFormat="1" ht="159.6">
      <c r="A10" s="402" t="s">
        <v>201</v>
      </c>
      <c r="B10" s="403" t="s">
        <v>372</v>
      </c>
      <c r="C10" s="404"/>
      <c r="D10" s="405"/>
      <c r="E10" s="396"/>
      <c r="F10" s="370"/>
    </row>
    <row r="11" spans="1:6" s="406" customFormat="1" ht="263.25" customHeight="1">
      <c r="A11" s="402"/>
      <c r="B11" s="403" t="s">
        <v>310</v>
      </c>
      <c r="C11" s="404"/>
      <c r="D11" s="405"/>
      <c r="E11" s="396"/>
      <c r="F11" s="370"/>
    </row>
    <row r="12" spans="1:6" s="406" customFormat="1" ht="12">
      <c r="A12" s="402"/>
      <c r="B12" s="407" t="s">
        <v>266</v>
      </c>
      <c r="C12" s="404"/>
      <c r="D12" s="405"/>
      <c r="E12" s="396"/>
      <c r="F12" s="370"/>
    </row>
    <row r="13" spans="1:6" s="406" customFormat="1" ht="12">
      <c r="A13" s="402"/>
      <c r="B13" s="408" t="s">
        <v>311</v>
      </c>
      <c r="C13" s="404"/>
      <c r="D13" s="405"/>
      <c r="E13" s="396"/>
      <c r="F13" s="370"/>
    </row>
    <row r="14" spans="1:6" s="406" customFormat="1" ht="12">
      <c r="A14" s="402"/>
      <c r="B14" s="409" t="s">
        <v>240</v>
      </c>
      <c r="C14" s="410" t="s">
        <v>223</v>
      </c>
      <c r="D14" s="411">
        <v>1</v>
      </c>
      <c r="E14" s="396"/>
      <c r="F14" s="370">
        <f>D14*E14</f>
        <v>0</v>
      </c>
    </row>
    <row r="15" spans="1:6" s="406" customFormat="1" ht="12">
      <c r="A15" s="402"/>
      <c r="B15" s="403"/>
      <c r="C15" s="410"/>
      <c r="D15" s="412"/>
      <c r="E15" s="396"/>
      <c r="F15" s="370"/>
    </row>
    <row r="16" spans="1:6" s="406" customFormat="1" ht="12">
      <c r="A16" s="402"/>
      <c r="B16" s="403"/>
      <c r="C16" s="410"/>
      <c r="D16" s="412"/>
      <c r="E16" s="396"/>
      <c r="F16" s="370"/>
    </row>
    <row r="17" spans="1:6" s="406" customFormat="1" ht="12">
      <c r="A17" s="402"/>
      <c r="B17" s="403"/>
      <c r="C17" s="410"/>
      <c r="D17" s="412"/>
      <c r="E17" s="396"/>
      <c r="F17" s="370"/>
    </row>
    <row r="18" spans="1:6" s="415" customFormat="1" ht="25.5" customHeight="1">
      <c r="A18" s="402" t="s">
        <v>218</v>
      </c>
      <c r="B18" s="413" t="s">
        <v>312</v>
      </c>
      <c r="C18" s="414"/>
      <c r="D18" s="411"/>
      <c r="E18" s="396"/>
      <c r="F18" s="370"/>
    </row>
    <row r="19" spans="1:6" s="415" customFormat="1" ht="148.19999999999999">
      <c r="A19" s="402" t="s">
        <v>313</v>
      </c>
      <c r="B19" s="403" t="s">
        <v>314</v>
      </c>
      <c r="C19" s="410"/>
      <c r="D19" s="412"/>
      <c r="E19" s="416"/>
      <c r="F19" s="370"/>
    </row>
    <row r="20" spans="1:6" s="406" customFormat="1" ht="12">
      <c r="A20" s="402"/>
      <c r="B20" s="407" t="s">
        <v>266</v>
      </c>
      <c r="C20" s="404"/>
      <c r="D20" s="405"/>
      <c r="E20" s="396"/>
      <c r="F20" s="370"/>
    </row>
    <row r="21" spans="1:6" s="406" customFormat="1" ht="12">
      <c r="A21" s="402"/>
      <c r="B21" s="408" t="s">
        <v>311</v>
      </c>
      <c r="C21" s="404"/>
      <c r="D21" s="405"/>
      <c r="E21" s="396"/>
      <c r="F21" s="370"/>
    </row>
    <row r="22" spans="1:6" s="415" customFormat="1" ht="12">
      <c r="A22" s="402"/>
      <c r="B22" s="409" t="s">
        <v>315</v>
      </c>
      <c r="C22" s="410" t="s">
        <v>223</v>
      </c>
      <c r="D22" s="412">
        <v>2</v>
      </c>
      <c r="E22" s="396"/>
      <c r="F22" s="370">
        <f>D22*E22</f>
        <v>0</v>
      </c>
    </row>
    <row r="23" spans="1:6" s="415" customFormat="1" ht="14.1" customHeight="1">
      <c r="A23" s="402"/>
      <c r="B23" s="403"/>
      <c r="C23" s="410"/>
      <c r="D23" s="412"/>
      <c r="E23" s="396"/>
      <c r="F23" s="370"/>
    </row>
    <row r="24" spans="1:6" s="415" customFormat="1" ht="142.5" customHeight="1">
      <c r="A24" s="402" t="s">
        <v>316</v>
      </c>
      <c r="B24" s="403" t="s">
        <v>317</v>
      </c>
      <c r="C24" s="410"/>
      <c r="D24" s="412"/>
      <c r="E24" s="416"/>
      <c r="F24" s="370"/>
    </row>
    <row r="25" spans="1:6" s="415" customFormat="1" ht="11.4">
      <c r="A25" s="402"/>
      <c r="B25" s="407" t="s">
        <v>266</v>
      </c>
      <c r="C25" s="410"/>
      <c r="D25" s="412"/>
      <c r="E25" s="416"/>
      <c r="F25" s="370"/>
    </row>
    <row r="26" spans="1:6" s="415" customFormat="1" ht="11.4">
      <c r="A26" s="402"/>
      <c r="B26" s="408" t="s">
        <v>311</v>
      </c>
      <c r="C26" s="410"/>
      <c r="D26" s="412"/>
      <c r="E26" s="416"/>
      <c r="F26" s="370"/>
    </row>
    <row r="27" spans="1:6" s="415" customFormat="1" ht="11.4">
      <c r="A27" s="402"/>
      <c r="B27" s="403"/>
      <c r="C27" s="410"/>
      <c r="D27" s="412"/>
      <c r="E27" s="416"/>
      <c r="F27" s="370"/>
    </row>
    <row r="28" spans="1:6" s="415" customFormat="1" ht="12">
      <c r="A28" s="402"/>
      <c r="B28" s="409" t="s">
        <v>315</v>
      </c>
      <c r="C28" s="410" t="s">
        <v>223</v>
      </c>
      <c r="D28" s="412">
        <v>1</v>
      </c>
      <c r="E28" s="396"/>
      <c r="F28" s="370">
        <f>D28*E28</f>
        <v>0</v>
      </c>
    </row>
    <row r="29" spans="1:6" s="415" customFormat="1" ht="14.1" customHeight="1">
      <c r="A29" s="402"/>
      <c r="B29" s="403"/>
      <c r="C29" s="410"/>
      <c r="D29" s="412"/>
      <c r="E29" s="396"/>
      <c r="F29" s="370"/>
    </row>
    <row r="30" spans="1:6" s="415" customFormat="1" ht="48" customHeight="1">
      <c r="A30" s="402" t="s">
        <v>46</v>
      </c>
      <c r="B30" s="403" t="s">
        <v>318</v>
      </c>
      <c r="C30" s="410"/>
      <c r="D30" s="412"/>
      <c r="E30" s="396"/>
      <c r="F30" s="370"/>
    </row>
    <row r="31" spans="1:6" s="415" customFormat="1" ht="11.4">
      <c r="A31" s="402"/>
      <c r="B31" s="417" t="s">
        <v>319</v>
      </c>
      <c r="C31" s="410"/>
      <c r="D31" s="412"/>
      <c r="E31" s="396"/>
      <c r="F31" s="370"/>
    </row>
    <row r="32" spans="1:6" s="423" customFormat="1" ht="286.5" customHeight="1">
      <c r="A32" s="418"/>
      <c r="B32" s="419" t="s">
        <v>373</v>
      </c>
      <c r="C32" s="420"/>
      <c r="D32" s="421"/>
      <c r="E32" s="422"/>
      <c r="F32" s="422"/>
    </row>
    <row r="33" spans="1:6" s="415" customFormat="1" ht="75.75" customHeight="1">
      <c r="A33" s="402"/>
      <c r="B33" s="413" t="s">
        <v>320</v>
      </c>
      <c r="C33" s="410"/>
      <c r="D33" s="412"/>
      <c r="E33" s="416"/>
      <c r="F33" s="370"/>
    </row>
    <row r="34" spans="1:6" s="415" customFormat="1" ht="11.4">
      <c r="A34" s="402"/>
      <c r="B34" s="407" t="s">
        <v>266</v>
      </c>
      <c r="C34" s="410"/>
      <c r="D34" s="412"/>
      <c r="E34" s="416"/>
      <c r="F34" s="370"/>
    </row>
    <row r="35" spans="1:6" s="415" customFormat="1" ht="19.5" customHeight="1">
      <c r="A35" s="402"/>
      <c r="B35" s="408" t="s">
        <v>311</v>
      </c>
      <c r="C35" s="410"/>
      <c r="D35" s="412"/>
      <c r="E35" s="416"/>
      <c r="F35" s="370"/>
    </row>
    <row r="36" spans="1:6" s="415" customFormat="1" ht="12">
      <c r="A36" s="402"/>
      <c r="B36" s="409" t="s">
        <v>315</v>
      </c>
      <c r="C36" s="410" t="s">
        <v>223</v>
      </c>
      <c r="D36" s="412">
        <v>3</v>
      </c>
      <c r="E36" s="396"/>
      <c r="F36" s="370">
        <f>D36*E36</f>
        <v>0</v>
      </c>
    </row>
    <row r="37" spans="1:6" s="415" customFormat="1" ht="11.4">
      <c r="A37" s="402"/>
      <c r="B37" s="403"/>
      <c r="C37" s="410"/>
      <c r="D37" s="412"/>
      <c r="E37" s="396"/>
      <c r="F37" s="370"/>
    </row>
    <row r="38" spans="1:6" s="415" customFormat="1" ht="57">
      <c r="A38" s="402" t="s">
        <v>227</v>
      </c>
      <c r="B38" s="424" t="s">
        <v>321</v>
      </c>
      <c r="C38" s="410"/>
      <c r="D38" s="412"/>
      <c r="E38" s="396"/>
      <c r="F38" s="370"/>
    </row>
    <row r="39" spans="1:6" s="415" customFormat="1" ht="22.8">
      <c r="A39" s="402"/>
      <c r="B39" s="403" t="s">
        <v>322</v>
      </c>
      <c r="C39" s="410"/>
      <c r="D39" s="412"/>
      <c r="E39" s="396"/>
      <c r="F39" s="370"/>
    </row>
    <row r="40" spans="1:6" s="415" customFormat="1" ht="11.4">
      <c r="A40" s="402"/>
      <c r="B40" s="403" t="s">
        <v>323</v>
      </c>
      <c r="C40" s="410"/>
      <c r="D40" s="412"/>
      <c r="E40" s="396"/>
      <c r="F40" s="370"/>
    </row>
    <row r="41" spans="1:6" s="415" customFormat="1" ht="11.4">
      <c r="A41" s="402"/>
      <c r="B41" s="403" t="s">
        <v>324</v>
      </c>
      <c r="C41" s="410"/>
      <c r="D41" s="412"/>
      <c r="E41" s="416"/>
      <c r="F41" s="370"/>
    </row>
    <row r="42" spans="1:6" s="415" customFormat="1" ht="11.4">
      <c r="A42" s="402"/>
      <c r="B42" s="425"/>
      <c r="C42" s="410" t="s">
        <v>223</v>
      </c>
      <c r="D42" s="412">
        <v>3</v>
      </c>
      <c r="E42" s="396"/>
      <c r="F42" s="370">
        <f>D42*E42</f>
        <v>0</v>
      </c>
    </row>
    <row r="43" spans="1:6" s="415" customFormat="1" ht="17.25" customHeight="1">
      <c r="A43" s="402"/>
      <c r="B43" s="425" t="s">
        <v>325</v>
      </c>
      <c r="C43" s="410"/>
      <c r="D43" s="412"/>
      <c r="E43" s="396"/>
      <c r="F43" s="370"/>
    </row>
    <row r="44" spans="1:6" s="415" customFormat="1" ht="11.4">
      <c r="A44" s="402"/>
      <c r="B44" s="403"/>
      <c r="C44" s="410"/>
      <c r="D44" s="412"/>
      <c r="E44" s="396"/>
      <c r="F44" s="370"/>
    </row>
    <row r="45" spans="1:6" s="427" customFormat="1" ht="58.2">
      <c r="A45" s="402" t="s">
        <v>230</v>
      </c>
      <c r="B45" s="403" t="s">
        <v>326</v>
      </c>
      <c r="C45" s="414" t="s">
        <v>327</v>
      </c>
      <c r="D45" s="426"/>
      <c r="E45" s="396"/>
      <c r="F45" s="370"/>
    </row>
    <row r="46" spans="1:6" s="427" customFormat="1" ht="11.4">
      <c r="A46" s="402"/>
      <c r="B46" s="403" t="s">
        <v>328</v>
      </c>
      <c r="C46" s="414" t="s">
        <v>242</v>
      </c>
      <c r="D46" s="411">
        <v>14</v>
      </c>
      <c r="E46" s="396"/>
      <c r="F46" s="370">
        <f>D46*E46</f>
        <v>0</v>
      </c>
    </row>
    <row r="47" spans="1:6" s="427" customFormat="1" ht="11.4">
      <c r="A47" s="402"/>
      <c r="B47" s="403" t="s">
        <v>329</v>
      </c>
      <c r="C47" s="414" t="s">
        <v>242</v>
      </c>
      <c r="D47" s="411">
        <v>30</v>
      </c>
      <c r="E47" s="396"/>
      <c r="F47" s="370">
        <f>D47*E47</f>
        <v>0</v>
      </c>
    </row>
    <row r="48" spans="1:6" s="427" customFormat="1" ht="11.4">
      <c r="A48" s="402"/>
      <c r="B48" s="403" t="s">
        <v>330</v>
      </c>
      <c r="C48" s="414" t="s">
        <v>242</v>
      </c>
      <c r="D48" s="411">
        <v>2</v>
      </c>
      <c r="E48" s="396"/>
      <c r="F48" s="370">
        <f>D48*E48</f>
        <v>0</v>
      </c>
    </row>
    <row r="49" spans="1:6" s="427" customFormat="1" ht="11.4">
      <c r="A49" s="402"/>
      <c r="B49" s="403" t="s">
        <v>331</v>
      </c>
      <c r="C49" s="414" t="s">
        <v>242</v>
      </c>
      <c r="D49" s="411">
        <v>25</v>
      </c>
      <c r="E49" s="396"/>
      <c r="F49" s="370">
        <f>D49*E49</f>
        <v>0</v>
      </c>
    </row>
    <row r="50" spans="1:6" s="427" customFormat="1" ht="11.4">
      <c r="A50" s="402"/>
      <c r="B50" s="403"/>
      <c r="C50" s="414"/>
      <c r="D50" s="411"/>
      <c r="E50" s="396"/>
      <c r="F50" s="370"/>
    </row>
    <row r="51" spans="1:6" s="427" customFormat="1" ht="46.2">
      <c r="A51" s="402" t="s">
        <v>279</v>
      </c>
      <c r="B51" s="403" t="s">
        <v>332</v>
      </c>
      <c r="C51" s="410" t="s">
        <v>223</v>
      </c>
      <c r="D51" s="411">
        <v>1</v>
      </c>
      <c r="E51" s="396"/>
      <c r="F51" s="370">
        <f>D51*E51</f>
        <v>0</v>
      </c>
    </row>
    <row r="52" spans="1:6" s="427" customFormat="1" ht="15.75" customHeight="1">
      <c r="A52" s="402"/>
      <c r="B52" s="403"/>
      <c r="C52" s="414"/>
      <c r="D52" s="411"/>
      <c r="E52" s="396"/>
      <c r="F52" s="370"/>
    </row>
    <row r="53" spans="1:6" s="427" customFormat="1" ht="57.6">
      <c r="A53" s="402" t="s">
        <v>284</v>
      </c>
      <c r="B53" s="403" t="s">
        <v>333</v>
      </c>
      <c r="C53" s="414"/>
      <c r="D53" s="411"/>
      <c r="E53" s="396"/>
      <c r="F53" s="370"/>
    </row>
    <row r="54" spans="1:6" s="427" customFormat="1" ht="11.4">
      <c r="A54" s="402"/>
      <c r="B54" s="403" t="s">
        <v>334</v>
      </c>
      <c r="C54" s="414" t="s">
        <v>242</v>
      </c>
      <c r="D54" s="411">
        <v>20</v>
      </c>
      <c r="E54" s="396"/>
      <c r="F54" s="370">
        <f>D54*E54</f>
        <v>0</v>
      </c>
    </row>
    <row r="55" spans="1:6" s="427" customFormat="1" ht="11.4">
      <c r="A55" s="402"/>
      <c r="B55" s="403"/>
      <c r="C55" s="414"/>
      <c r="D55" s="411"/>
      <c r="E55" s="396"/>
      <c r="F55" s="370"/>
    </row>
    <row r="56" spans="1:6">
      <c r="A56" s="394"/>
      <c r="D56" s="395"/>
      <c r="E56" s="396"/>
    </row>
    <row r="57" spans="1:6">
      <c r="B57" s="428" t="s">
        <v>145</v>
      </c>
      <c r="C57" s="398"/>
      <c r="D57" s="429"/>
      <c r="E57" s="430"/>
      <c r="F57" s="431">
        <f>SUM(F14:F55)</f>
        <v>0</v>
      </c>
    </row>
    <row r="60" spans="1:6">
      <c r="B60" s="432" t="s">
        <v>335</v>
      </c>
      <c r="C60" s="398"/>
      <c r="D60" s="398"/>
      <c r="E60" s="400"/>
      <c r="F60" s="401"/>
    </row>
    <row r="61" spans="1:6" ht="13.35" customHeight="1">
      <c r="B61" s="433"/>
      <c r="D61" s="368"/>
      <c r="E61" s="396"/>
    </row>
    <row r="62" spans="1:6" ht="85.5" customHeight="1">
      <c r="A62" s="366">
        <v>1</v>
      </c>
      <c r="B62" s="403" t="s">
        <v>336</v>
      </c>
      <c r="D62" s="368"/>
      <c r="E62" s="396"/>
    </row>
    <row r="63" spans="1:6">
      <c r="D63" s="368"/>
      <c r="E63" s="396"/>
    </row>
    <row r="64" spans="1:6" ht="28.5" customHeight="1">
      <c r="B64" s="434" t="s">
        <v>337</v>
      </c>
      <c r="C64" s="368" t="s">
        <v>223</v>
      </c>
      <c r="D64" s="435">
        <v>3</v>
      </c>
      <c r="E64" s="396"/>
      <c r="F64" s="370">
        <f>D64*E64</f>
        <v>0</v>
      </c>
    </row>
    <row r="65" spans="1:6" ht="19.5" customHeight="1">
      <c r="B65" s="434" t="s">
        <v>338</v>
      </c>
      <c r="D65" s="435"/>
      <c r="E65" s="396"/>
    </row>
    <row r="66" spans="1:6">
      <c r="B66" s="436"/>
      <c r="D66" s="368"/>
      <c r="E66" s="396"/>
    </row>
    <row r="67" spans="1:6">
      <c r="B67" s="428" t="s">
        <v>145</v>
      </c>
      <c r="C67" s="398"/>
      <c r="D67" s="429"/>
      <c r="E67" s="430"/>
      <c r="F67" s="431">
        <f>F64</f>
        <v>0</v>
      </c>
    </row>
    <row r="78" spans="1:6" s="377" customFormat="1" ht="17.399999999999999">
      <c r="A78" s="437"/>
      <c r="B78" s="438" t="s">
        <v>339</v>
      </c>
      <c r="C78" s="439"/>
      <c r="D78" s="439"/>
      <c r="E78" s="439"/>
      <c r="F78" s="440"/>
    </row>
    <row r="79" spans="1:6" s="377" customFormat="1" ht="13.2">
      <c r="A79" s="437"/>
      <c r="B79" s="441"/>
      <c r="C79" s="439"/>
      <c r="D79" s="439"/>
      <c r="E79" s="439"/>
      <c r="F79" s="440"/>
    </row>
    <row r="80" spans="1:6" s="377" customFormat="1" ht="13.2">
      <c r="A80" s="437"/>
      <c r="B80" s="441"/>
      <c r="C80" s="439"/>
      <c r="D80" s="439"/>
      <c r="E80" s="439"/>
      <c r="F80" s="440"/>
    </row>
    <row r="81" spans="1:6" s="377" customFormat="1" ht="13.2">
      <c r="A81" s="437"/>
      <c r="B81" s="441"/>
      <c r="C81" s="442"/>
      <c r="D81" s="443"/>
      <c r="E81" s="442"/>
      <c r="F81" s="444"/>
    </row>
    <row r="82" spans="1:6" s="377" customFormat="1" ht="13.2">
      <c r="A82" s="437"/>
      <c r="B82" s="441"/>
      <c r="C82" s="439"/>
      <c r="D82" s="445"/>
      <c r="E82" s="439"/>
      <c r="F82" s="446"/>
    </row>
    <row r="83" spans="1:6" s="377" customFormat="1" ht="15" customHeight="1">
      <c r="A83" s="437"/>
      <c r="B83" s="447" t="s">
        <v>340</v>
      </c>
      <c r="C83" s="439"/>
      <c r="D83" s="445"/>
      <c r="E83" s="522">
        <f>F57</f>
        <v>0</v>
      </c>
      <c r="F83" s="522"/>
    </row>
    <row r="84" spans="1:6" s="377" customFormat="1" ht="13.2">
      <c r="A84" s="437"/>
      <c r="B84" s="441"/>
      <c r="C84" s="439"/>
      <c r="D84" s="445"/>
      <c r="E84" s="439"/>
      <c r="F84" s="446"/>
    </row>
    <row r="85" spans="1:6" s="377" customFormat="1" ht="13.2">
      <c r="A85" s="437"/>
      <c r="B85" s="441"/>
      <c r="C85" s="439"/>
      <c r="D85" s="445"/>
      <c r="E85" s="439"/>
      <c r="F85" s="446"/>
    </row>
    <row r="86" spans="1:6" s="377" customFormat="1" ht="13.2">
      <c r="A86" s="437"/>
      <c r="B86" s="448" t="s">
        <v>335</v>
      </c>
      <c r="C86" s="439"/>
      <c r="D86" s="445"/>
      <c r="E86" s="449"/>
      <c r="F86" s="450">
        <f>F67</f>
        <v>0</v>
      </c>
    </row>
    <row r="87" spans="1:6" s="377" customFormat="1" ht="13.2">
      <c r="A87" s="437"/>
      <c r="B87" s="441"/>
      <c r="C87" s="439"/>
      <c r="D87" s="439"/>
      <c r="E87" s="439"/>
      <c r="F87" s="440"/>
    </row>
    <row r="88" spans="1:6" s="377" customFormat="1" ht="13.2">
      <c r="A88" s="437"/>
      <c r="B88" s="441"/>
      <c r="C88" s="439"/>
      <c r="D88" s="439"/>
      <c r="E88" s="439"/>
      <c r="F88" s="440"/>
    </row>
    <row r="89" spans="1:6" s="377" customFormat="1" ht="13.2">
      <c r="A89" s="437"/>
      <c r="B89" s="441"/>
      <c r="C89" s="439"/>
      <c r="D89" s="439"/>
      <c r="E89" s="439"/>
      <c r="F89" s="440"/>
    </row>
    <row r="90" spans="1:6" s="377" customFormat="1" ht="13.2">
      <c r="A90" s="437"/>
      <c r="B90" s="441"/>
      <c r="C90" s="439"/>
      <c r="D90" s="439"/>
      <c r="E90" s="439"/>
      <c r="F90" s="440"/>
    </row>
    <row r="91" spans="1:6" s="377" customFormat="1" ht="13.2">
      <c r="A91" s="437"/>
      <c r="B91" s="441"/>
      <c r="C91" s="439"/>
      <c r="D91" s="439"/>
      <c r="E91" s="439"/>
      <c r="F91" s="440"/>
    </row>
    <row r="92" spans="1:6" s="377" customFormat="1" ht="13.2">
      <c r="A92" s="437"/>
      <c r="B92" s="441"/>
      <c r="C92" s="439"/>
      <c r="D92" s="439"/>
      <c r="E92" s="439"/>
      <c r="F92" s="440"/>
    </row>
    <row r="93" spans="1:6" s="377" customFormat="1" ht="13.2">
      <c r="A93" s="437"/>
      <c r="B93" s="441"/>
      <c r="C93" s="439"/>
      <c r="D93" s="439"/>
      <c r="E93" s="439"/>
      <c r="F93" s="440"/>
    </row>
    <row r="94" spans="1:6" s="377" customFormat="1" ht="15" customHeight="1">
      <c r="A94" s="437"/>
      <c r="B94" s="451" t="s">
        <v>145</v>
      </c>
      <c r="C94" s="439"/>
      <c r="D94" s="452"/>
      <c r="E94" s="523">
        <f>SUM(E83:F93)</f>
        <v>0</v>
      </c>
      <c r="F94" s="523"/>
    </row>
    <row r="95" spans="1:6" s="377" customFormat="1" ht="13.2">
      <c r="A95" s="437"/>
      <c r="B95" s="451"/>
      <c r="C95" s="439"/>
      <c r="D95" s="439"/>
      <c r="E95" s="453"/>
      <c r="F95" s="454"/>
    </row>
    <row r="96" spans="1:6" s="377" customFormat="1" ht="15" customHeight="1">
      <c r="A96" s="437"/>
      <c r="B96" s="451" t="s">
        <v>341</v>
      </c>
      <c r="C96" s="439"/>
      <c r="D96" s="452"/>
      <c r="E96" s="523">
        <f>E94*0.25</f>
        <v>0</v>
      </c>
      <c r="F96" s="523"/>
    </row>
    <row r="97" spans="1:6" s="377" customFormat="1" ht="13.2">
      <c r="A97" s="437"/>
      <c r="B97" s="451"/>
      <c r="C97" s="439"/>
      <c r="D97" s="439"/>
      <c r="E97" s="439"/>
      <c r="F97" s="455"/>
    </row>
    <row r="98" spans="1:6" s="377" customFormat="1" ht="13.2">
      <c r="A98" s="437"/>
      <c r="B98" s="451" t="s">
        <v>342</v>
      </c>
      <c r="C98" s="439"/>
      <c r="D98" s="452"/>
      <c r="E98" s="524">
        <f>E94+E96</f>
        <v>0</v>
      </c>
      <c r="F98" s="524"/>
    </row>
    <row r="99" spans="1:6" s="377" customFormat="1" ht="13.2">
      <c r="A99" s="437"/>
      <c r="B99" s="441"/>
      <c r="C99" s="439"/>
      <c r="D99" s="439"/>
      <c r="E99" s="439"/>
      <c r="F99" s="440"/>
    </row>
  </sheetData>
  <mergeCells count="7">
    <mergeCell ref="E96:F96"/>
    <mergeCell ref="E98:F98"/>
    <mergeCell ref="A1:B1"/>
    <mergeCell ref="C1:C2"/>
    <mergeCell ref="D1:F1"/>
    <mergeCell ref="E83:F83"/>
    <mergeCell ref="E94:F94"/>
  </mergeCells>
  <pageMargins left="0.98402777777777795" right="0.39374999999999999" top="0.39374999999999999" bottom="0.39374999999999999" header="0.51180555555555496" footer="0.51180555555555496"/>
  <pageSetup paperSize="9" firstPageNumber="0" orientation="portrait" horizontalDpi="300" verticalDpi="300" r:id="rId1"/>
  <headerFooter>
    <oddFooter>&amp;C&amp;8&amp;P</oddFooter>
  </headerFooter>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65"/>
  <sheetViews>
    <sheetView showZeros="0" view="pageBreakPreview" topLeftCell="A46" zoomScale="118" zoomScaleNormal="120" zoomScalePageLayoutView="118" workbookViewId="0">
      <selection activeCell="B9" sqref="B9"/>
    </sheetView>
  </sheetViews>
  <sheetFormatPr defaultColWidth="9" defaultRowHeight="14.4"/>
  <cols>
    <col min="1" max="1" width="4.6640625" style="394" customWidth="1"/>
    <col min="2" max="2" width="45" style="456" customWidth="1"/>
    <col min="3" max="3" width="9.109375" style="457" customWidth="1"/>
    <col min="4" max="4" width="8.109375" style="457" customWidth="1"/>
    <col min="5" max="5" width="9.109375" style="458" customWidth="1"/>
    <col min="6" max="6" width="10.33203125" style="459" customWidth="1"/>
    <col min="7" max="250" width="9" style="460"/>
    <col min="251" max="251" width="4.6640625" style="460" customWidth="1"/>
    <col min="252" max="252" width="45" style="460" customWidth="1"/>
    <col min="253" max="255" width="9.109375" style="460" customWidth="1"/>
    <col min="256" max="256" width="10.33203125" style="460" customWidth="1"/>
    <col min="257" max="257" width="9.109375" style="460" customWidth="1"/>
    <col min="258" max="506" width="9" style="460"/>
    <col min="507" max="507" width="4.6640625" style="460" customWidth="1"/>
    <col min="508" max="508" width="45" style="460" customWidth="1"/>
    <col min="509" max="511" width="9.109375" style="460" customWidth="1"/>
    <col min="512" max="512" width="10.33203125" style="460" customWidth="1"/>
    <col min="513" max="513" width="9.109375" style="460" customWidth="1"/>
    <col min="514" max="762" width="9" style="460"/>
    <col min="763" max="763" width="4.6640625" style="460" customWidth="1"/>
    <col min="764" max="764" width="45" style="460" customWidth="1"/>
    <col min="765" max="767" width="9.109375" style="460" customWidth="1"/>
    <col min="768" max="768" width="10.33203125" style="460" customWidth="1"/>
    <col min="769" max="769" width="9.109375" style="460" customWidth="1"/>
    <col min="770" max="1018" width="9" style="460"/>
    <col min="1019" max="1019" width="4.6640625" style="460" customWidth="1"/>
    <col min="1020" max="1020" width="45" style="460" customWidth="1"/>
    <col min="1021" max="1023" width="9.109375" style="460" customWidth="1"/>
    <col min="1024" max="1024" width="10.33203125" style="460" customWidth="1"/>
  </cols>
  <sheetData>
    <row r="1" spans="1:6" s="371" customFormat="1" ht="12.75" customHeight="1">
      <c r="A1" s="519" t="s">
        <v>296</v>
      </c>
      <c r="B1" s="519"/>
      <c r="C1" s="525" t="s">
        <v>297</v>
      </c>
      <c r="D1" s="521" t="s">
        <v>343</v>
      </c>
      <c r="E1" s="521"/>
      <c r="F1" s="521"/>
    </row>
    <row r="2" spans="1:6" s="377" customFormat="1" ht="13.2">
      <c r="A2" s="372" t="s">
        <v>299</v>
      </c>
      <c r="B2" s="373"/>
      <c r="C2" s="525"/>
      <c r="D2" s="461" t="s">
        <v>300</v>
      </c>
      <c r="E2" s="462" t="s">
        <v>301</v>
      </c>
      <c r="F2" s="463"/>
    </row>
    <row r="3" spans="1:6" s="377" customFormat="1" ht="13.2">
      <c r="A3" s="378" t="s">
        <v>302</v>
      </c>
      <c r="B3" s="379"/>
      <c r="C3" s="380"/>
      <c r="D3" s="381" t="s">
        <v>303</v>
      </c>
      <c r="E3" s="382" t="s">
        <v>304</v>
      </c>
      <c r="F3" s="383"/>
    </row>
    <row r="4" spans="1:6" s="377" customFormat="1" ht="13.2">
      <c r="A4" s="464"/>
      <c r="B4" s="464"/>
      <c r="C4" s="464"/>
      <c r="D4" s="465"/>
      <c r="E4" s="462"/>
      <c r="F4" s="466"/>
    </row>
    <row r="5" spans="1:6" s="467" customFormat="1" ht="27.75" customHeight="1">
      <c r="A5" s="467" t="s">
        <v>305</v>
      </c>
      <c r="B5" s="456" t="s">
        <v>344</v>
      </c>
      <c r="C5" s="468" t="s">
        <v>307</v>
      </c>
      <c r="D5" s="468" t="s">
        <v>134</v>
      </c>
      <c r="E5" s="469" t="s">
        <v>135</v>
      </c>
      <c r="F5" s="469" t="s">
        <v>345</v>
      </c>
    </row>
    <row r="6" spans="1:6" s="476" customFormat="1" ht="11.4">
      <c r="A6" s="470"/>
      <c r="B6" s="471"/>
      <c r="C6" s="472"/>
      <c r="D6" s="473"/>
      <c r="E6" s="474"/>
      <c r="F6" s="475"/>
    </row>
    <row r="7" spans="1:6">
      <c r="B7" s="477" t="s">
        <v>346</v>
      </c>
      <c r="C7" s="478"/>
      <c r="D7" s="478"/>
      <c r="E7" s="479"/>
      <c r="F7" s="480"/>
    </row>
    <row r="9" spans="1:6" ht="90" customHeight="1">
      <c r="A9" s="394">
        <v>1</v>
      </c>
      <c r="B9" s="456" t="s">
        <v>374</v>
      </c>
    </row>
    <row r="10" spans="1:6">
      <c r="B10" s="481" t="s">
        <v>315</v>
      </c>
    </row>
    <row r="11" spans="1:6">
      <c r="B11" s="456" t="s">
        <v>347</v>
      </c>
      <c r="C11" s="457" t="s">
        <v>223</v>
      </c>
      <c r="D11" s="457">
        <v>4</v>
      </c>
      <c r="F11" s="459">
        <f>D11*E11</f>
        <v>0</v>
      </c>
    </row>
    <row r="13" spans="1:6" ht="26.25" customHeight="1">
      <c r="A13" s="394">
        <v>2</v>
      </c>
      <c r="B13" s="456" t="s">
        <v>348</v>
      </c>
      <c r="F13" s="458"/>
    </row>
    <row r="14" spans="1:6" ht="74.25" customHeight="1">
      <c r="B14" s="482" t="s">
        <v>349</v>
      </c>
      <c r="F14" s="458"/>
    </row>
    <row r="15" spans="1:6">
      <c r="B15" s="483" t="s">
        <v>315</v>
      </c>
      <c r="F15" s="458"/>
    </row>
    <row r="16" spans="1:6">
      <c r="B16" s="484" t="s">
        <v>350</v>
      </c>
      <c r="F16" s="458"/>
    </row>
    <row r="17" spans="1:6">
      <c r="B17" s="484" t="s">
        <v>351</v>
      </c>
      <c r="C17" s="457" t="s">
        <v>223</v>
      </c>
      <c r="D17" s="457">
        <v>3</v>
      </c>
      <c r="F17" s="459">
        <f>D17*E17</f>
        <v>0</v>
      </c>
    </row>
    <row r="18" spans="1:6">
      <c r="B18" s="484"/>
    </row>
    <row r="19" spans="1:6" ht="30" customHeight="1">
      <c r="A19" s="394">
        <v>3</v>
      </c>
      <c r="B19" s="485" t="s">
        <v>352</v>
      </c>
      <c r="C19" s="414"/>
      <c r="F19" s="458"/>
    </row>
    <row r="20" spans="1:6" ht="39.75" customHeight="1">
      <c r="B20" s="485" t="s">
        <v>353</v>
      </c>
      <c r="C20" s="414"/>
      <c r="F20" s="458"/>
    </row>
    <row r="21" spans="1:6" ht="91.2">
      <c r="B21" s="485" t="s">
        <v>354</v>
      </c>
      <c r="C21" s="414"/>
      <c r="F21" s="458"/>
    </row>
    <row r="22" spans="1:6" ht="45.6">
      <c r="B22" s="485" t="s">
        <v>355</v>
      </c>
      <c r="C22" s="414"/>
      <c r="F22" s="458"/>
    </row>
    <row r="23" spans="1:6" ht="22.8">
      <c r="B23" s="485" t="s">
        <v>356</v>
      </c>
      <c r="C23" s="414"/>
      <c r="F23" s="458"/>
    </row>
    <row r="24" spans="1:6">
      <c r="B24" s="485" t="s">
        <v>357</v>
      </c>
      <c r="C24" s="414"/>
      <c r="F24" s="458"/>
    </row>
    <row r="25" spans="1:6">
      <c r="B25" s="485" t="s">
        <v>358</v>
      </c>
      <c r="C25" s="414"/>
      <c r="F25" s="458"/>
    </row>
    <row r="26" spans="1:6">
      <c r="B26" s="486" t="s">
        <v>315</v>
      </c>
      <c r="C26" s="414" t="s">
        <v>223</v>
      </c>
      <c r="D26" s="457">
        <v>1</v>
      </c>
      <c r="F26" s="459">
        <f>D26*E26</f>
        <v>0</v>
      </c>
    </row>
    <row r="27" spans="1:6">
      <c r="B27" s="413"/>
      <c r="C27" s="414"/>
      <c r="F27" s="458"/>
    </row>
    <row r="28" spans="1:6" ht="22.8">
      <c r="A28" s="394">
        <v>4</v>
      </c>
      <c r="B28" s="485" t="s">
        <v>359</v>
      </c>
      <c r="C28" s="414"/>
      <c r="F28" s="458"/>
    </row>
    <row r="29" spans="1:6">
      <c r="B29" s="485"/>
      <c r="C29" s="414"/>
      <c r="F29" s="458"/>
    </row>
    <row r="30" spans="1:6" ht="22.8">
      <c r="B30" s="485" t="s">
        <v>360</v>
      </c>
      <c r="C30" s="414"/>
      <c r="F30" s="458"/>
    </row>
    <row r="31" spans="1:6" ht="136.80000000000001">
      <c r="B31" s="485" t="s">
        <v>361</v>
      </c>
      <c r="C31" s="414"/>
      <c r="F31" s="458"/>
    </row>
    <row r="32" spans="1:6" ht="45.6">
      <c r="B32" s="485" t="s">
        <v>362</v>
      </c>
      <c r="C32" s="414"/>
      <c r="F32" s="458"/>
    </row>
    <row r="33" spans="1:6">
      <c r="B33" s="485" t="s">
        <v>350</v>
      </c>
      <c r="C33" s="414"/>
      <c r="F33" s="458"/>
    </row>
    <row r="34" spans="1:6">
      <c r="B34" s="485" t="s">
        <v>351</v>
      </c>
      <c r="C34" s="414"/>
      <c r="F34" s="458"/>
    </row>
    <row r="35" spans="1:6" ht="34.799999999999997">
      <c r="B35" s="413" t="s">
        <v>363</v>
      </c>
      <c r="C35" s="414" t="s">
        <v>223</v>
      </c>
      <c r="D35" s="457">
        <v>1</v>
      </c>
      <c r="F35" s="459">
        <f>D35*E35</f>
        <v>0</v>
      </c>
    </row>
    <row r="36" spans="1:6">
      <c r="B36" s="484"/>
    </row>
    <row r="37" spans="1:6" ht="80.400000000000006">
      <c r="A37" s="394">
        <v>5</v>
      </c>
      <c r="B37" s="456" t="s">
        <v>364</v>
      </c>
      <c r="C37" s="414" t="s">
        <v>223</v>
      </c>
      <c r="D37" s="457">
        <v>1</v>
      </c>
      <c r="F37" s="459">
        <f>D37*E37</f>
        <v>0</v>
      </c>
    </row>
    <row r="38" spans="1:6">
      <c r="B38" s="484"/>
    </row>
    <row r="39" spans="1:6" ht="114.6">
      <c r="A39" s="394">
        <v>6</v>
      </c>
      <c r="B39" s="456" t="s">
        <v>365</v>
      </c>
      <c r="C39" s="457" t="s">
        <v>223</v>
      </c>
      <c r="D39" s="457">
        <v>4</v>
      </c>
      <c r="F39" s="459">
        <f>D39*E39</f>
        <v>0</v>
      </c>
    </row>
    <row r="41" spans="1:6" ht="34.200000000000003">
      <c r="A41" s="394">
        <v>7</v>
      </c>
      <c r="B41" s="456" t="s">
        <v>366</v>
      </c>
    </row>
    <row r="42" spans="1:6">
      <c r="B42" s="481" t="s">
        <v>315</v>
      </c>
    </row>
    <row r="43" spans="1:6">
      <c r="B43" s="456" t="s">
        <v>367</v>
      </c>
      <c r="C43" s="457" t="s">
        <v>223</v>
      </c>
      <c r="D43" s="457">
        <v>5</v>
      </c>
      <c r="F43" s="459">
        <f>D43*E43</f>
        <v>0</v>
      </c>
    </row>
    <row r="45" spans="1:6" ht="42.75" customHeight="1">
      <c r="A45" s="394">
        <v>8</v>
      </c>
      <c r="B45" s="456" t="s">
        <v>368</v>
      </c>
      <c r="C45" s="457" t="s">
        <v>223</v>
      </c>
      <c r="D45" s="457">
        <v>5</v>
      </c>
      <c r="F45" s="459">
        <f>D45*E45</f>
        <v>0</v>
      </c>
    </row>
    <row r="47" spans="1:6" ht="46.2">
      <c r="A47" s="394">
        <v>9</v>
      </c>
      <c r="B47" s="456" t="s">
        <v>369</v>
      </c>
      <c r="C47" s="457" t="s">
        <v>223</v>
      </c>
      <c r="D47" s="457">
        <v>5</v>
      </c>
      <c r="F47" s="459">
        <f>D47*E47</f>
        <v>0</v>
      </c>
    </row>
    <row r="50" spans="2:6">
      <c r="B50" s="487" t="s">
        <v>145</v>
      </c>
      <c r="C50" s="488"/>
      <c r="D50" s="489"/>
      <c r="E50" s="490"/>
      <c r="F50" s="491">
        <f>SUM(F11:F49)</f>
        <v>0</v>
      </c>
    </row>
    <row r="54" spans="2:6">
      <c r="B54" s="492" t="s">
        <v>158</v>
      </c>
    </row>
    <row r="58" spans="2:6">
      <c r="B58" s="493" t="s">
        <v>370</v>
      </c>
      <c r="C58" s="494"/>
      <c r="D58" s="494"/>
      <c r="E58" s="495"/>
      <c r="F58" s="496">
        <f>F50</f>
        <v>0</v>
      </c>
    </row>
    <row r="61" spans="2:6">
      <c r="B61" s="497" t="s">
        <v>145</v>
      </c>
      <c r="C61" s="498"/>
      <c r="D61" s="499"/>
      <c r="E61" s="500"/>
      <c r="F61" s="501">
        <f>SUM(F56:F60)</f>
        <v>0</v>
      </c>
    </row>
    <row r="62" spans="2:6">
      <c r="B62" s="497"/>
      <c r="C62" s="498"/>
      <c r="D62" s="502"/>
      <c r="F62" s="503"/>
    </row>
    <row r="63" spans="2:6">
      <c r="B63" s="497" t="s">
        <v>341</v>
      </c>
      <c r="C63" s="498"/>
      <c r="D63" s="499"/>
      <c r="E63" s="504"/>
      <c r="F63" s="501">
        <f>F61*0.25</f>
        <v>0</v>
      </c>
    </row>
    <row r="64" spans="2:6">
      <c r="B64" s="497"/>
      <c r="C64" s="502"/>
      <c r="D64" s="502"/>
    </row>
    <row r="65" spans="2:6">
      <c r="B65" s="497" t="s">
        <v>342</v>
      </c>
      <c r="C65" s="498"/>
      <c r="D65" s="499"/>
      <c r="E65" s="504"/>
      <c r="F65" s="501">
        <f>F61+F63</f>
        <v>0</v>
      </c>
    </row>
  </sheetData>
  <mergeCells count="3">
    <mergeCell ref="A1:B1"/>
    <mergeCell ref="C1:C2"/>
    <mergeCell ref="D1:F1"/>
  </mergeCells>
  <pageMargins left="0.78749999999999998" right="0.78749999999999998" top="1.05277777777778" bottom="1.05277777777778" header="0.51180555555555496" footer="0.78749999999999998"/>
  <pageSetup paperSize="9" scale="98" firstPageNumber="0" orientation="portrait" horizontalDpi="300" verticalDpi="300" r:id="rId1"/>
  <headerFooter>
    <oddFooter>&amp;C&amp;"Times New Roman,Regular"&amp;8&amp;P</oddFooter>
  </headerFooter>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Radni listovi</vt:lpstr>
      </vt:variant>
      <vt:variant>
        <vt:i4>5</vt:i4>
      </vt:variant>
      <vt:variant>
        <vt:lpstr>Imenovani rasponi</vt:lpstr>
      </vt:variant>
      <vt:variant>
        <vt:i4>5</vt:i4>
      </vt:variant>
    </vt:vector>
  </HeadingPairs>
  <TitlesOfParts>
    <vt:vector size="10" baseType="lpstr">
      <vt:lpstr>NASLOV I REKAPITULACIJA </vt:lpstr>
      <vt:lpstr>P 1,2,3_6 Gradje. obrtni.</vt:lpstr>
      <vt:lpstr>P 4_6 Elektroinstalacije</vt:lpstr>
      <vt:lpstr>P 5_6 Strojarske termotehnicke</vt:lpstr>
      <vt:lpstr>P 6_6 Hidroinstalacije</vt:lpstr>
      <vt:lpstr>'NASLOV I REKAPITULACIJA '!Ispis_naslova</vt:lpstr>
      <vt:lpstr>'P 1,2,3_6 Gradje. obrtni.'!Ispis_naslova</vt:lpstr>
      <vt:lpstr>'P 4_6 Elektroinstalacije'!Ispis_naslova</vt:lpstr>
      <vt:lpstr>'NASLOV I REKAPITULACIJA '!Podrucje_ispisa</vt:lpstr>
      <vt:lpstr>'P 1,2,3_6 Gradje. obrtni.'!Podrucje_ispisa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Martina</dc:creator>
  <dc:description/>
  <cp:lastModifiedBy>Silvia Novosel</cp:lastModifiedBy>
  <cp:revision>1</cp:revision>
  <cp:lastPrinted>2021-05-18T08:20:24Z</cp:lastPrinted>
  <dcterms:created xsi:type="dcterms:W3CDTF">2010-11-15T11:06:00Z</dcterms:created>
  <dcterms:modified xsi:type="dcterms:W3CDTF">2021-06-14T07:53:27Z</dcterms:modified>
  <dc:language>hr-HR</dc:language>
</cp:coreProperties>
</file>